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f0073\Desktop\"/>
    </mc:Choice>
  </mc:AlternateContent>
  <xr:revisionPtr revIDLastSave="0" documentId="13_ncr:1_{86B77F4D-BB7D-4AEE-AEBC-976441DCB8A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_FilterDatabase" localSheetId="0" hidden="1">sheet1!$A$2:$P$67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3" i="2"/>
  <c r="N63" i="2"/>
  <c r="N58" i="2"/>
  <c r="N57" i="2"/>
  <c r="N54" i="2"/>
  <c r="N53" i="2"/>
  <c r="N51" i="2"/>
  <c r="N50" i="2"/>
  <c r="N47" i="2"/>
  <c r="N42" i="2"/>
  <c r="N34" i="2"/>
  <c r="N33" i="2"/>
  <c r="N29" i="2"/>
  <c r="N28" i="2"/>
  <c r="N27" i="2"/>
  <c r="N26" i="2"/>
  <c r="N25" i="2"/>
  <c r="N24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</calcChain>
</file>

<file path=xl/sharedStrings.xml><?xml version="1.0" encoding="utf-8"?>
<sst xmlns="http://schemas.openxmlformats.org/spreadsheetml/2006/main" count="481" uniqueCount="272">
  <si>
    <t>2024-2025学年优秀学生干部量化打分表</t>
  </si>
  <si>
    <t>序号</t>
  </si>
  <si>
    <t>书院</t>
  </si>
  <si>
    <t>姓名</t>
  </si>
  <si>
    <t>学号</t>
  </si>
  <si>
    <t>年级</t>
  </si>
  <si>
    <t>专业</t>
  </si>
  <si>
    <t>班级</t>
  </si>
  <si>
    <t>综测成绩50%（50分）</t>
  </si>
  <si>
    <t>民主评议20%（20分）</t>
  </si>
  <si>
    <t>学生干部考核得分20%（20分）</t>
  </si>
  <si>
    <t>辅导员或指导老师打分10%（10分）</t>
  </si>
  <si>
    <t>总分</t>
  </si>
  <si>
    <t>综测大班排名(示例：1/100）</t>
  </si>
  <si>
    <t>辅导员（或指导老师）</t>
  </si>
  <si>
    <t>智行书院</t>
  </si>
  <si>
    <t>刘坤</t>
  </si>
  <si>
    <t>202351100609</t>
  </si>
  <si>
    <t>2023级</t>
  </si>
  <si>
    <t>临床医学</t>
  </si>
  <si>
    <t>6班</t>
  </si>
  <si>
    <t>37/211</t>
  </si>
  <si>
    <t>王子涵</t>
  </si>
  <si>
    <t>仁智书院</t>
  </si>
  <si>
    <t>王新茹</t>
  </si>
  <si>
    <t>202354111123</t>
  </si>
  <si>
    <t>口腔医学技术</t>
  </si>
  <si>
    <t>111班</t>
  </si>
  <si>
    <t>28/180</t>
  </si>
  <si>
    <t>日新书院</t>
  </si>
  <si>
    <t>陈润怡</t>
  </si>
  <si>
    <t>202354902103</t>
  </si>
  <si>
    <t>医学影像学</t>
  </si>
  <si>
    <t>21班</t>
  </si>
  <si>
    <t>14/231</t>
  </si>
  <si>
    <t>张双升</t>
  </si>
  <si>
    <t>202354902118</t>
  </si>
  <si>
    <t>56/231</t>
  </si>
  <si>
    <t>德馨书院</t>
  </si>
  <si>
    <t>冯伟杰</t>
  </si>
  <si>
    <t>202352408510</t>
  </si>
  <si>
    <t>药学</t>
  </si>
  <si>
    <t>85班</t>
  </si>
  <si>
    <t>43/154</t>
  </si>
  <si>
    <t>高雅琪</t>
  </si>
  <si>
    <t>19班</t>
  </si>
  <si>
    <t>30/232</t>
  </si>
  <si>
    <t>张浩然</t>
  </si>
  <si>
    <t>崇德书院</t>
  </si>
  <si>
    <t>朱霖青</t>
  </si>
  <si>
    <t>202351702817</t>
  </si>
  <si>
    <t>医学检验技术</t>
  </si>
  <si>
    <t>28班</t>
  </si>
  <si>
    <t>57/209</t>
  </si>
  <si>
    <t>郭子蓓</t>
  </si>
  <si>
    <t>135班</t>
  </si>
  <si>
    <t>12/258</t>
  </si>
  <si>
    <t>杨淑琪</t>
  </si>
  <si>
    <t>202351905905</t>
  </si>
  <si>
    <t>眼视光学</t>
  </si>
  <si>
    <t>59班</t>
  </si>
  <si>
    <t xml:space="preserve">6/174
</t>
  </si>
  <si>
    <t>程诺</t>
  </si>
  <si>
    <t>139班</t>
  </si>
  <si>
    <t>39/258</t>
  </si>
  <si>
    <t>陈嘉豪</t>
  </si>
  <si>
    <t>202351803328</t>
  </si>
  <si>
    <t>2024级</t>
  </si>
  <si>
    <t>11班</t>
  </si>
  <si>
    <t>36/296</t>
  </si>
  <si>
    <t>张亚文</t>
  </si>
  <si>
    <t>46/258</t>
  </si>
  <si>
    <t>徐小然</t>
  </si>
  <si>
    <t>202352811609</t>
  </si>
  <si>
    <t>145班</t>
  </si>
  <si>
    <t>63/263</t>
  </si>
  <si>
    <t>徐铖钰</t>
  </si>
  <si>
    <t>202351605314</t>
  </si>
  <si>
    <t xml:space="preserve">护理学
</t>
  </si>
  <si>
    <t>53班</t>
  </si>
  <si>
    <t>48/267</t>
  </si>
  <si>
    <t>羲和书院</t>
  </si>
  <si>
    <t>朱悦嘉</t>
  </si>
  <si>
    <t>202351306812</t>
  </si>
  <si>
    <t>医学影像技术</t>
  </si>
  <si>
    <t>68班</t>
  </si>
  <si>
    <t>20/97</t>
  </si>
  <si>
    <t>陆阳</t>
  </si>
  <si>
    <t>202353212416</t>
  </si>
  <si>
    <t>生物工程</t>
  </si>
  <si>
    <t>124班</t>
  </si>
  <si>
    <t>32/124</t>
  </si>
  <si>
    <t>薛钰林</t>
  </si>
  <si>
    <t>10班</t>
  </si>
  <si>
    <t>36/258</t>
  </si>
  <si>
    <t>史良</t>
  </si>
  <si>
    <t>精诚书院</t>
  </si>
  <si>
    <t>高雅硕</t>
  </si>
  <si>
    <t>202351803508</t>
  </si>
  <si>
    <t>康复治疗学</t>
  </si>
  <si>
    <t>35班</t>
  </si>
  <si>
    <t>25/230</t>
  </si>
  <si>
    <t>刘佳润</t>
  </si>
  <si>
    <t>202352811504</t>
  </si>
  <si>
    <t>149班</t>
  </si>
  <si>
    <t>59/311</t>
  </si>
  <si>
    <t>卢雨佳</t>
  </si>
  <si>
    <t>20225183212</t>
  </si>
  <si>
    <t>2022级</t>
  </si>
  <si>
    <t>32班</t>
  </si>
  <si>
    <t>37/217</t>
  </si>
  <si>
    <t>刘宴如</t>
  </si>
  <si>
    <t>202352309216</t>
  </si>
  <si>
    <t>护理学</t>
  </si>
  <si>
    <t>57/260</t>
  </si>
  <si>
    <t>周雅琪</t>
  </si>
  <si>
    <t>202352811414</t>
  </si>
  <si>
    <t>43/268</t>
  </si>
  <si>
    <t>谷伟明</t>
  </si>
  <si>
    <t>张贺婻</t>
  </si>
  <si>
    <t>202351100908</t>
  </si>
  <si>
    <t>29/258</t>
  </si>
  <si>
    <t>吉瑞妍</t>
  </si>
  <si>
    <t>202351803615</t>
  </si>
  <si>
    <t>55 /230</t>
  </si>
  <si>
    <t>蔡文怡</t>
  </si>
  <si>
    <t>4/258</t>
  </si>
  <si>
    <t>高雨</t>
  </si>
  <si>
    <t>耿圣凯</t>
  </si>
  <si>
    <t>202351803831</t>
  </si>
  <si>
    <t>35/265</t>
  </si>
  <si>
    <t>苏晴</t>
  </si>
  <si>
    <t>202352309212</t>
  </si>
  <si>
    <t>35/260</t>
  </si>
  <si>
    <t>姬羽涵</t>
  </si>
  <si>
    <t>20225247503</t>
  </si>
  <si>
    <t>68/258</t>
  </si>
  <si>
    <t>王一凡</t>
  </si>
  <si>
    <t>张韶涵</t>
  </si>
  <si>
    <t>202354406404</t>
  </si>
  <si>
    <t>60/310</t>
  </si>
  <si>
    <t>彭凯怡</t>
  </si>
  <si>
    <t>38/243</t>
  </si>
  <si>
    <t>王雨彤</t>
  </si>
  <si>
    <t>18/216</t>
  </si>
  <si>
    <t>裴淑雅</t>
  </si>
  <si>
    <t>马静</t>
  </si>
  <si>
    <t>20225321116</t>
  </si>
  <si>
    <t>62/241</t>
  </si>
  <si>
    <t>冀馨宇</t>
  </si>
  <si>
    <t>202351604208</t>
  </si>
  <si>
    <t>42班</t>
  </si>
  <si>
    <t>46/261</t>
  </si>
  <si>
    <t>杨天宝</t>
  </si>
  <si>
    <t>杨晓涵</t>
  </si>
  <si>
    <t>20225165317</t>
  </si>
  <si>
    <t>68/250</t>
  </si>
  <si>
    <t>黄美棋</t>
  </si>
  <si>
    <t>202351604220</t>
  </si>
  <si>
    <r>
      <rPr>
        <sz val="12"/>
        <rFont val="宋体"/>
        <charset val="134"/>
      </rPr>
      <t xml:space="preserve">40.27 </t>
    </r>
  </si>
  <si>
    <r>
      <rPr>
        <sz val="12"/>
        <rFont val="宋体"/>
        <charset val="134"/>
      </rPr>
      <t xml:space="preserve">90.27 </t>
    </r>
  </si>
  <si>
    <t>59/261</t>
  </si>
  <si>
    <t>杜卓燕</t>
  </si>
  <si>
    <t>202351605107</t>
  </si>
  <si>
    <t>68/268</t>
  </si>
  <si>
    <t>吴慧娜</t>
  </si>
  <si>
    <t>赵冰</t>
  </si>
  <si>
    <t>202354307620</t>
  </si>
  <si>
    <t>假肢矫形工程</t>
  </si>
  <si>
    <t>5/66</t>
  </si>
  <si>
    <t>常亚辉</t>
  </si>
  <si>
    <t>郎笑颜</t>
  </si>
  <si>
    <t>202351306914</t>
  </si>
  <si>
    <t>47/268</t>
  </si>
  <si>
    <t>丁阳</t>
  </si>
  <si>
    <t>202351804001</t>
  </si>
  <si>
    <t>16/54</t>
  </si>
  <si>
    <t>高雨露</t>
  </si>
  <si>
    <t>202354111119</t>
  </si>
  <si>
    <t>54/180</t>
  </si>
  <si>
    <t>胡颖杰</t>
  </si>
  <si>
    <t>李美欣</t>
  </si>
  <si>
    <t>202354708011</t>
  </si>
  <si>
    <t>数据科学与大数据技术</t>
  </si>
  <si>
    <t>李世莹</t>
  </si>
  <si>
    <t>202351604303</t>
  </si>
  <si>
    <t>60／260</t>
  </si>
  <si>
    <t>徐灿</t>
  </si>
  <si>
    <t>202352408311</t>
  </si>
  <si>
    <t>29／154</t>
  </si>
  <si>
    <t>王玉芬</t>
  </si>
  <si>
    <t>毛新天</t>
  </si>
  <si>
    <t>54/258</t>
  </si>
  <si>
    <t>何慧玲</t>
  </si>
  <si>
    <t>薛颖</t>
  </si>
  <si>
    <t>20225195701</t>
  </si>
  <si>
    <t>杨卫红</t>
  </si>
  <si>
    <t>徐文雪</t>
  </si>
  <si>
    <t>14/256</t>
  </si>
  <si>
    <t>朱光举</t>
  </si>
  <si>
    <t>王奕</t>
  </si>
  <si>
    <t>202351803702</t>
  </si>
  <si>
    <t>65/230</t>
  </si>
  <si>
    <t>张琳琦</t>
  </si>
  <si>
    <t>王玉莹</t>
  </si>
  <si>
    <t>20225165107</t>
  </si>
  <si>
    <t>70/250</t>
  </si>
  <si>
    <t>唐华</t>
  </si>
  <si>
    <t>张曼玉</t>
  </si>
  <si>
    <t>2/258</t>
  </si>
  <si>
    <t>李犇</t>
  </si>
  <si>
    <t>臧永智</t>
  </si>
  <si>
    <t>202351605102</t>
  </si>
  <si>
    <t>75/267</t>
  </si>
  <si>
    <t>刘浩杰、周薇</t>
  </si>
  <si>
    <t>闫雨婷</t>
  </si>
  <si>
    <t>202351804011</t>
  </si>
  <si>
    <t>刘亚旋</t>
  </si>
  <si>
    <t>胡馨文</t>
  </si>
  <si>
    <t>202351101610</t>
  </si>
  <si>
    <t>57/258</t>
  </si>
  <si>
    <t>郭献明</t>
  </si>
  <si>
    <t>邱梦琪</t>
  </si>
  <si>
    <t>202354509603</t>
  </si>
  <si>
    <t>健康服务与管理</t>
  </si>
  <si>
    <t>14/58</t>
  </si>
  <si>
    <t>陈东明</t>
  </si>
  <si>
    <t>马雪冰</t>
  </si>
  <si>
    <t>202351100717</t>
  </si>
  <si>
    <t>55/211</t>
  </si>
  <si>
    <t>闫丹丹</t>
  </si>
  <si>
    <t>76/267</t>
  </si>
  <si>
    <t>李涛</t>
  </si>
  <si>
    <t>陈鑫悦</t>
  </si>
  <si>
    <t>202351604211</t>
  </si>
  <si>
    <t>71/261</t>
  </si>
  <si>
    <t>尚千红</t>
  </si>
  <si>
    <t>庞佳晗</t>
  </si>
  <si>
    <t>202351905716</t>
  </si>
  <si>
    <t>3/268</t>
  </si>
  <si>
    <t>王沥滢</t>
  </si>
  <si>
    <t>原野</t>
  </si>
  <si>
    <t>202351905707</t>
  </si>
  <si>
    <t>66/268</t>
  </si>
  <si>
    <t>任盼红</t>
  </si>
  <si>
    <t>秦小博</t>
  </si>
  <si>
    <t>董卫国，王梦娜</t>
  </si>
  <si>
    <t>刘鑫阳</t>
  </si>
  <si>
    <t>60/211</t>
  </si>
  <si>
    <t>厷庆</t>
  </si>
  <si>
    <t>赵方媛</t>
  </si>
  <si>
    <t>20225501613</t>
  </si>
  <si>
    <t>康复工程</t>
  </si>
  <si>
    <t>7/24</t>
  </si>
  <si>
    <t>高渊皓</t>
  </si>
  <si>
    <t>邢爱源</t>
  </si>
  <si>
    <t>202351905924</t>
  </si>
  <si>
    <t>30/174</t>
  </si>
  <si>
    <t>关旭旭</t>
  </si>
  <si>
    <t>刘玉冉</t>
  </si>
  <si>
    <t>20225501606</t>
  </si>
  <si>
    <t>34/211</t>
  </si>
  <si>
    <t>姜悦阳</t>
  </si>
  <si>
    <t>202354902017</t>
  </si>
  <si>
    <t>23/232</t>
  </si>
  <si>
    <t>席朝杰</t>
  </si>
  <si>
    <t>马子驭</t>
  </si>
  <si>
    <t>202351101602</t>
  </si>
  <si>
    <t>43/258</t>
  </si>
  <si>
    <t>侯吉昀</t>
  </si>
  <si>
    <t>姓名</t>
    <phoneticPr fontId="6" type="noConversion"/>
  </si>
  <si>
    <t>学号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</si>
</sst>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#,##0.00_ "/>
    <numFmt numFmtId="179" formatCode="#\ ???/???"/>
  </numFmts>
  <fonts count="9" x14ac:knownFonts="1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3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left/>
        <right/>
        <top style="double">
          <color rgb="FF5B9BD5"/>
        </top>
        <bottom/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</dxfs>
  <tableStyles count="2" defaultTableStyle="TableStylePreset3_Accent1 1" defaultPivotStyle="PivotStylePreset2_Accent1 1">
    <tableStyle name="TableStylePreset3_Accent1 1" pivot="0" count="7" xr9:uid="{3C6DC7E7-8918-4D0B-BFDE-4C46687C646F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 1" table="0" count="10" xr9:uid="{ECDA0267-2F49-4EA1-9A09-81F67C98E1E2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"/>
  <sheetViews>
    <sheetView tabSelected="1" zoomScale="90" zoomScaleNormal="90" workbookViewId="0">
      <selection activeCell="F2" sqref="F1:F1048576"/>
    </sheetView>
  </sheetViews>
  <sheetFormatPr defaultColWidth="8.83203125" defaultRowHeight="15" x14ac:dyDescent="0.25"/>
  <cols>
    <col min="1" max="2" width="8.83203125" style="4"/>
    <col min="3" max="3" width="17.08203125" style="4" customWidth="1"/>
    <col min="4" max="4" width="0" style="4" hidden="1" customWidth="1"/>
    <col min="5" max="5" width="18.25" style="4" customWidth="1"/>
    <col min="6" max="6" width="16.4140625" style="4" hidden="1" customWidth="1"/>
    <col min="7" max="7" width="8.83203125" style="4"/>
    <col min="8" max="9" width="21.33203125" style="4" customWidth="1"/>
    <col min="10" max="10" width="15.5" style="5" customWidth="1"/>
    <col min="11" max="11" width="15.33203125" style="5" customWidth="1"/>
    <col min="12" max="12" width="13.4140625" style="5" customWidth="1"/>
    <col min="13" max="13" width="17.58203125" style="5" customWidth="1"/>
    <col min="14" max="14" width="12.83203125" style="5"/>
    <col min="15" max="15" width="23.08203125" style="4" customWidth="1"/>
    <col min="16" max="16" width="15.58203125" style="3" customWidth="1"/>
    <col min="17" max="16384" width="8.83203125" style="3"/>
  </cols>
  <sheetData>
    <row r="1" spans="1:16" s="1" customFormat="1" ht="37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3"/>
      <c r="K1" s="23"/>
      <c r="L1" s="23"/>
      <c r="M1" s="23"/>
      <c r="N1" s="23"/>
      <c r="O1" s="22"/>
      <c r="P1" s="24"/>
    </row>
    <row r="2" spans="1:16" s="2" customFormat="1" ht="50" customHeight="1" x14ac:dyDescent="0.25">
      <c r="A2" s="6" t="s">
        <v>1</v>
      </c>
      <c r="B2" s="6" t="s">
        <v>2</v>
      </c>
      <c r="C2" s="25" t="s">
        <v>270</v>
      </c>
      <c r="D2" s="7" t="s">
        <v>3</v>
      </c>
      <c r="E2" s="26" t="s">
        <v>271</v>
      </c>
      <c r="F2" s="7" t="s">
        <v>4</v>
      </c>
      <c r="G2" s="7" t="s">
        <v>5</v>
      </c>
      <c r="H2" s="7" t="s">
        <v>6</v>
      </c>
      <c r="I2" s="8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10" t="s">
        <v>13</v>
      </c>
      <c r="P2" s="11" t="s">
        <v>14</v>
      </c>
    </row>
    <row r="3" spans="1:16" x14ac:dyDescent="0.25">
      <c r="A3" s="4">
        <v>1</v>
      </c>
      <c r="B3" s="4" t="s">
        <v>15</v>
      </c>
      <c r="C3" s="4" t="str">
        <f>REPLACE(D3,2,1,"*")</f>
        <v>刘*</v>
      </c>
      <c r="D3" s="4" t="s">
        <v>16</v>
      </c>
      <c r="E3" s="4" t="str">
        <f>REPLACE(F3,8,3,"***")</f>
        <v>2023511***09</v>
      </c>
      <c r="F3" s="4" t="s">
        <v>17</v>
      </c>
      <c r="G3" s="4" t="s">
        <v>18</v>
      </c>
      <c r="H3" s="4" t="s">
        <v>19</v>
      </c>
      <c r="I3" s="4" t="s">
        <v>20</v>
      </c>
      <c r="J3" s="5">
        <v>41.26</v>
      </c>
      <c r="K3" s="5">
        <v>20</v>
      </c>
      <c r="L3" s="5">
        <v>19.920000000000002</v>
      </c>
      <c r="M3" s="5">
        <v>10</v>
      </c>
      <c r="N3" s="5">
        <f>SUM(J3+K3+L3+M3)</f>
        <v>91.18</v>
      </c>
      <c r="O3" s="4" t="s">
        <v>21</v>
      </c>
      <c r="P3" s="4" t="s">
        <v>22</v>
      </c>
    </row>
    <row r="4" spans="1:16" x14ac:dyDescent="0.25">
      <c r="A4" s="4">
        <v>2</v>
      </c>
      <c r="B4" s="4" t="s">
        <v>23</v>
      </c>
      <c r="C4" s="4" t="str">
        <f t="shared" ref="C4:C67" si="0">REPLACE(D4,2,1,"*")</f>
        <v>王*茹</v>
      </c>
      <c r="D4" s="4" t="s">
        <v>24</v>
      </c>
      <c r="E4" s="4" t="str">
        <f t="shared" ref="E4:E67" si="1">REPLACE(F4,8,3,"***")</f>
        <v>2023541***23</v>
      </c>
      <c r="F4" s="19" t="s">
        <v>25</v>
      </c>
      <c r="G4" s="4" t="s">
        <v>18</v>
      </c>
      <c r="H4" s="4" t="s">
        <v>26</v>
      </c>
      <c r="I4" s="4" t="s">
        <v>27</v>
      </c>
      <c r="J4" s="5">
        <v>41.47</v>
      </c>
      <c r="K4" s="5">
        <v>20</v>
      </c>
      <c r="L4" s="5">
        <v>17.66</v>
      </c>
      <c r="M4" s="5">
        <v>10</v>
      </c>
      <c r="N4" s="5">
        <f>SUM(J4:M4)</f>
        <v>89.13</v>
      </c>
      <c r="O4" s="4" t="s">
        <v>28</v>
      </c>
      <c r="P4" s="4" t="s">
        <v>22</v>
      </c>
    </row>
    <row r="5" spans="1:16" x14ac:dyDescent="0.25">
      <c r="A5" s="4">
        <v>3</v>
      </c>
      <c r="B5" s="4" t="s">
        <v>29</v>
      </c>
      <c r="C5" s="4" t="str">
        <f t="shared" si="0"/>
        <v>陈*怡</v>
      </c>
      <c r="D5" s="4" t="s">
        <v>30</v>
      </c>
      <c r="E5" s="4" t="str">
        <f t="shared" si="1"/>
        <v>2023549***03</v>
      </c>
      <c r="F5" s="4" t="s">
        <v>31</v>
      </c>
      <c r="G5" s="4" t="s">
        <v>18</v>
      </c>
      <c r="H5" s="4" t="s">
        <v>32</v>
      </c>
      <c r="I5" s="4" t="s">
        <v>33</v>
      </c>
      <c r="J5" s="5">
        <v>42.825000000000003</v>
      </c>
      <c r="K5" s="5">
        <v>20</v>
      </c>
      <c r="L5" s="5">
        <v>19.72</v>
      </c>
      <c r="M5" s="5">
        <v>10</v>
      </c>
      <c r="N5" s="5">
        <f>SUM(J5+K5+L5+M5)</f>
        <v>92.545000000000002</v>
      </c>
      <c r="O5" s="4" t="s">
        <v>34</v>
      </c>
      <c r="P5" s="4" t="s">
        <v>22</v>
      </c>
    </row>
    <row r="6" spans="1:16" x14ac:dyDescent="0.25">
      <c r="A6" s="4">
        <v>4</v>
      </c>
      <c r="B6" s="4" t="s">
        <v>29</v>
      </c>
      <c r="C6" s="4" t="str">
        <f t="shared" si="0"/>
        <v>张*升</v>
      </c>
      <c r="D6" s="4" t="s">
        <v>35</v>
      </c>
      <c r="E6" s="4" t="str">
        <f t="shared" si="1"/>
        <v>2023549***18</v>
      </c>
      <c r="F6" s="4" t="s">
        <v>36</v>
      </c>
      <c r="G6" s="4" t="s">
        <v>18</v>
      </c>
      <c r="H6" s="4" t="s">
        <v>32</v>
      </c>
      <c r="I6" s="4" t="s">
        <v>33</v>
      </c>
      <c r="J6" s="5">
        <v>40.96</v>
      </c>
      <c r="K6" s="5">
        <v>20</v>
      </c>
      <c r="L6" s="5">
        <v>19.8</v>
      </c>
      <c r="M6" s="5">
        <v>10</v>
      </c>
      <c r="N6" s="5">
        <f>SUM(J6+K6+L6+M6)</f>
        <v>90.76</v>
      </c>
      <c r="O6" s="4" t="s">
        <v>37</v>
      </c>
      <c r="P6" s="4" t="s">
        <v>22</v>
      </c>
    </row>
    <row r="7" spans="1:16" x14ac:dyDescent="0.25">
      <c r="A7" s="4">
        <v>5</v>
      </c>
      <c r="B7" s="4" t="s">
        <v>38</v>
      </c>
      <c r="C7" s="4" t="str">
        <f t="shared" si="0"/>
        <v>冯*杰</v>
      </c>
      <c r="D7" s="4" t="s">
        <v>39</v>
      </c>
      <c r="E7" s="4" t="str">
        <f t="shared" si="1"/>
        <v>2023524***10</v>
      </c>
      <c r="F7" s="4" t="s">
        <v>40</v>
      </c>
      <c r="G7" s="4" t="s">
        <v>18</v>
      </c>
      <c r="H7" s="4" t="s">
        <v>41</v>
      </c>
      <c r="I7" s="4" t="s">
        <v>42</v>
      </c>
      <c r="J7" s="5">
        <v>40.42</v>
      </c>
      <c r="K7" s="5">
        <v>20</v>
      </c>
      <c r="L7" s="5">
        <v>19.89</v>
      </c>
      <c r="M7" s="5">
        <v>10</v>
      </c>
      <c r="N7" s="5">
        <f>SUM(J7+K7+L7+M7)</f>
        <v>90.31</v>
      </c>
      <c r="O7" s="4" t="s">
        <v>43</v>
      </c>
      <c r="P7" s="4" t="s">
        <v>22</v>
      </c>
    </row>
    <row r="8" spans="1:16" x14ac:dyDescent="0.25">
      <c r="A8" s="4">
        <v>6</v>
      </c>
      <c r="B8" s="4" t="s">
        <v>29</v>
      </c>
      <c r="C8" s="4" t="str">
        <f t="shared" si="0"/>
        <v>高*琪</v>
      </c>
      <c r="D8" s="4" t="s">
        <v>44</v>
      </c>
      <c r="E8" s="4" t="str">
        <f t="shared" si="1"/>
        <v>2022545***9</v>
      </c>
      <c r="F8" s="4">
        <v>20225458809</v>
      </c>
      <c r="G8" s="4" t="s">
        <v>18</v>
      </c>
      <c r="H8" s="4" t="s">
        <v>32</v>
      </c>
      <c r="I8" s="4" t="s">
        <v>45</v>
      </c>
      <c r="J8" s="5">
        <v>41.87</v>
      </c>
      <c r="K8" s="5">
        <v>20</v>
      </c>
      <c r="L8" s="5">
        <v>19.2</v>
      </c>
      <c r="M8" s="5">
        <v>9.9</v>
      </c>
      <c r="N8" s="5">
        <f>J8+K8+L8+M8</f>
        <v>90.97</v>
      </c>
      <c r="O8" s="4" t="s">
        <v>46</v>
      </c>
      <c r="P8" s="4" t="s">
        <v>47</v>
      </c>
    </row>
    <row r="9" spans="1:16" x14ac:dyDescent="0.25">
      <c r="A9" s="4">
        <v>7</v>
      </c>
      <c r="B9" s="4" t="s">
        <v>48</v>
      </c>
      <c r="C9" s="4" t="str">
        <f t="shared" si="0"/>
        <v>朱*青</v>
      </c>
      <c r="D9" s="4" t="s">
        <v>49</v>
      </c>
      <c r="E9" s="4" t="str">
        <f t="shared" si="1"/>
        <v>2023517***17</v>
      </c>
      <c r="F9" s="4" t="s">
        <v>50</v>
      </c>
      <c r="G9" s="4" t="s">
        <v>18</v>
      </c>
      <c r="H9" s="4" t="s">
        <v>51</v>
      </c>
      <c r="I9" s="4" t="s">
        <v>52</v>
      </c>
      <c r="J9" s="5">
        <v>39.130000000000003</v>
      </c>
      <c r="K9" s="5">
        <v>19.8</v>
      </c>
      <c r="L9" s="5">
        <v>16.399999999999999</v>
      </c>
      <c r="M9" s="5">
        <v>9</v>
      </c>
      <c r="N9" s="5">
        <f>J9+K9+L9+M9</f>
        <v>84.330000000000013</v>
      </c>
      <c r="O9" s="4" t="s">
        <v>53</v>
      </c>
      <c r="P9" s="4" t="s">
        <v>47</v>
      </c>
    </row>
    <row r="10" spans="1:16" x14ac:dyDescent="0.25">
      <c r="A10" s="4">
        <v>8</v>
      </c>
      <c r="B10" s="4" t="s">
        <v>38</v>
      </c>
      <c r="C10" s="4" t="str">
        <f t="shared" si="0"/>
        <v>郭*蓓</v>
      </c>
      <c r="D10" s="4" t="s">
        <v>54</v>
      </c>
      <c r="E10" s="4" t="str">
        <f t="shared" si="1"/>
        <v>2022516***7</v>
      </c>
      <c r="F10" s="4">
        <v>20225164007</v>
      </c>
      <c r="G10" s="4" t="s">
        <v>18</v>
      </c>
      <c r="H10" s="4" t="s">
        <v>19</v>
      </c>
      <c r="I10" s="4" t="s">
        <v>55</v>
      </c>
      <c r="J10" s="5">
        <v>43.1</v>
      </c>
      <c r="K10" s="5">
        <v>20</v>
      </c>
      <c r="L10" s="5">
        <v>19.96</v>
      </c>
      <c r="M10" s="5">
        <v>10</v>
      </c>
      <c r="N10" s="5">
        <f t="shared" ref="N10:N22" si="2">SUM(J10:M10)</f>
        <v>93.06</v>
      </c>
      <c r="O10" s="4" t="s">
        <v>56</v>
      </c>
      <c r="P10" s="4" t="s">
        <v>47</v>
      </c>
    </row>
    <row r="11" spans="1:16" x14ac:dyDescent="0.25">
      <c r="A11" s="4">
        <v>9</v>
      </c>
      <c r="B11" s="4" t="s">
        <v>23</v>
      </c>
      <c r="C11" s="4" t="str">
        <f t="shared" si="0"/>
        <v>杨*琪</v>
      </c>
      <c r="D11" s="4" t="s">
        <v>57</v>
      </c>
      <c r="E11" s="4" t="str">
        <f t="shared" si="1"/>
        <v>2023519***05</v>
      </c>
      <c r="F11" s="19" t="s">
        <v>58</v>
      </c>
      <c r="G11" s="4" t="s">
        <v>18</v>
      </c>
      <c r="H11" s="4" t="s">
        <v>59</v>
      </c>
      <c r="I11" s="4" t="s">
        <v>60</v>
      </c>
      <c r="J11" s="5">
        <v>42.94</v>
      </c>
      <c r="K11" s="5">
        <v>20</v>
      </c>
      <c r="L11" s="5">
        <v>19.739999999999998</v>
      </c>
      <c r="M11" s="5">
        <v>9.9</v>
      </c>
      <c r="N11" s="5">
        <f t="shared" si="2"/>
        <v>92.58</v>
      </c>
      <c r="O11" s="4" t="s">
        <v>61</v>
      </c>
      <c r="P11" s="4" t="s">
        <v>47</v>
      </c>
    </row>
    <row r="12" spans="1:16" x14ac:dyDescent="0.25">
      <c r="A12" s="4">
        <v>10</v>
      </c>
      <c r="B12" s="4" t="s">
        <v>38</v>
      </c>
      <c r="C12" s="4" t="str">
        <f t="shared" si="0"/>
        <v>程*</v>
      </c>
      <c r="D12" s="4" t="s">
        <v>62</v>
      </c>
      <c r="E12" s="4" t="str">
        <f t="shared" si="1"/>
        <v>2022517***1</v>
      </c>
      <c r="F12" s="4">
        <v>20225173001</v>
      </c>
      <c r="G12" s="4" t="s">
        <v>18</v>
      </c>
      <c r="H12" s="4" t="s">
        <v>19</v>
      </c>
      <c r="I12" s="4" t="s">
        <v>63</v>
      </c>
      <c r="J12" s="5">
        <v>41.52</v>
      </c>
      <c r="K12" s="5">
        <v>20</v>
      </c>
      <c r="L12" s="5">
        <v>19.98</v>
      </c>
      <c r="M12" s="5">
        <v>10</v>
      </c>
      <c r="N12" s="5">
        <f t="shared" si="2"/>
        <v>91.5</v>
      </c>
      <c r="O12" s="4" t="s">
        <v>64</v>
      </c>
      <c r="P12" s="4" t="s">
        <v>47</v>
      </c>
    </row>
    <row r="13" spans="1:16" x14ac:dyDescent="0.25">
      <c r="A13" s="4">
        <v>11</v>
      </c>
      <c r="B13" s="4" t="s">
        <v>23</v>
      </c>
      <c r="C13" s="4" t="str">
        <f t="shared" si="0"/>
        <v>陈*豪</v>
      </c>
      <c r="D13" s="4" t="s">
        <v>65</v>
      </c>
      <c r="E13" s="4" t="str">
        <f t="shared" si="1"/>
        <v>2023518***28</v>
      </c>
      <c r="F13" s="4" t="s">
        <v>66</v>
      </c>
      <c r="G13" s="4" t="s">
        <v>67</v>
      </c>
      <c r="H13" s="4" t="s">
        <v>19</v>
      </c>
      <c r="I13" s="4" t="s">
        <v>68</v>
      </c>
      <c r="J13" s="5">
        <v>41.56</v>
      </c>
      <c r="K13" s="5">
        <v>20</v>
      </c>
      <c r="L13" s="5">
        <v>19.940000000000001</v>
      </c>
      <c r="M13" s="5">
        <v>10</v>
      </c>
      <c r="N13" s="5">
        <f t="shared" si="2"/>
        <v>91.5</v>
      </c>
      <c r="O13" s="4" t="s">
        <v>69</v>
      </c>
      <c r="P13" s="4" t="s">
        <v>47</v>
      </c>
    </row>
    <row r="14" spans="1:16" x14ac:dyDescent="0.25">
      <c r="A14" s="4">
        <v>12</v>
      </c>
      <c r="B14" s="4" t="s">
        <v>38</v>
      </c>
      <c r="C14" s="4" t="str">
        <f t="shared" si="0"/>
        <v>张*文</v>
      </c>
      <c r="D14" s="4" t="s">
        <v>70</v>
      </c>
      <c r="E14" s="4" t="str">
        <f t="shared" si="1"/>
        <v>2022519***6</v>
      </c>
      <c r="F14" s="4">
        <v>20225195506</v>
      </c>
      <c r="G14" s="4" t="s">
        <v>18</v>
      </c>
      <c r="H14" s="4" t="s">
        <v>19</v>
      </c>
      <c r="I14" s="4" t="s">
        <v>55</v>
      </c>
      <c r="J14" s="5">
        <v>41.18</v>
      </c>
      <c r="K14" s="5">
        <v>20</v>
      </c>
      <c r="L14" s="5">
        <v>20</v>
      </c>
      <c r="M14" s="5">
        <v>10</v>
      </c>
      <c r="N14" s="5">
        <f t="shared" si="2"/>
        <v>91.18</v>
      </c>
      <c r="O14" s="4" t="s">
        <v>71</v>
      </c>
      <c r="P14" s="4" t="s">
        <v>47</v>
      </c>
    </row>
    <row r="15" spans="1:16" x14ac:dyDescent="0.25">
      <c r="A15" s="4">
        <v>13</v>
      </c>
      <c r="B15" s="4" t="s">
        <v>23</v>
      </c>
      <c r="C15" s="4" t="str">
        <f t="shared" si="0"/>
        <v>徐*然</v>
      </c>
      <c r="D15" s="4" t="s">
        <v>72</v>
      </c>
      <c r="E15" s="4" t="str">
        <f t="shared" si="1"/>
        <v>2023528***09</v>
      </c>
      <c r="F15" s="19" t="s">
        <v>73</v>
      </c>
      <c r="G15" s="4" t="s">
        <v>67</v>
      </c>
      <c r="H15" s="4" t="s">
        <v>19</v>
      </c>
      <c r="I15" s="4" t="s">
        <v>74</v>
      </c>
      <c r="J15" s="5">
        <v>41.44</v>
      </c>
      <c r="K15" s="5">
        <v>20</v>
      </c>
      <c r="L15" s="5">
        <v>19.8</v>
      </c>
      <c r="M15" s="5">
        <v>9.9</v>
      </c>
      <c r="N15" s="5">
        <f t="shared" si="2"/>
        <v>91.14</v>
      </c>
      <c r="O15" s="4" t="s">
        <v>75</v>
      </c>
      <c r="P15" s="4" t="s">
        <v>47</v>
      </c>
    </row>
    <row r="16" spans="1:16" x14ac:dyDescent="0.25">
      <c r="A16" s="4">
        <v>14</v>
      </c>
      <c r="B16" s="4" t="s">
        <v>38</v>
      </c>
      <c r="C16" s="4" t="str">
        <f t="shared" si="0"/>
        <v>徐*钰</v>
      </c>
      <c r="D16" s="4" t="s">
        <v>76</v>
      </c>
      <c r="E16" s="4" t="str">
        <f t="shared" si="1"/>
        <v>2023516***14</v>
      </c>
      <c r="F16" s="19" t="s">
        <v>77</v>
      </c>
      <c r="G16" s="4" t="s">
        <v>18</v>
      </c>
      <c r="H16" s="4" t="s">
        <v>78</v>
      </c>
      <c r="I16" s="4" t="s">
        <v>79</v>
      </c>
      <c r="J16" s="5">
        <v>41.5</v>
      </c>
      <c r="K16" s="5">
        <v>20</v>
      </c>
      <c r="L16" s="5">
        <v>19.7</v>
      </c>
      <c r="M16" s="5">
        <v>9.8000000000000007</v>
      </c>
      <c r="N16" s="5">
        <f t="shared" si="2"/>
        <v>91</v>
      </c>
      <c r="O16" s="4" t="s">
        <v>80</v>
      </c>
      <c r="P16" s="4" t="s">
        <v>47</v>
      </c>
    </row>
    <row r="17" spans="1:16" x14ac:dyDescent="0.25">
      <c r="A17" s="4">
        <v>15</v>
      </c>
      <c r="B17" s="4" t="s">
        <v>81</v>
      </c>
      <c r="C17" s="4" t="str">
        <f t="shared" si="0"/>
        <v>朱*嘉</v>
      </c>
      <c r="D17" s="4" t="s">
        <v>82</v>
      </c>
      <c r="E17" s="4" t="str">
        <f t="shared" si="1"/>
        <v>2023513***12</v>
      </c>
      <c r="F17" s="19" t="s">
        <v>83</v>
      </c>
      <c r="G17" s="4" t="s">
        <v>18</v>
      </c>
      <c r="H17" s="4" t="s">
        <v>84</v>
      </c>
      <c r="I17" s="4" t="s">
        <v>85</v>
      </c>
      <c r="J17" s="5">
        <v>40.590000000000003</v>
      </c>
      <c r="K17" s="5">
        <v>20</v>
      </c>
      <c r="L17" s="5">
        <v>19.72</v>
      </c>
      <c r="M17" s="5">
        <v>9.8000000000000007</v>
      </c>
      <c r="N17" s="5">
        <f t="shared" si="2"/>
        <v>90.11</v>
      </c>
      <c r="O17" s="4" t="s">
        <v>86</v>
      </c>
      <c r="P17" s="4" t="s">
        <v>47</v>
      </c>
    </row>
    <row r="18" spans="1:16" x14ac:dyDescent="0.25">
      <c r="A18" s="4">
        <v>16</v>
      </c>
      <c r="B18" s="4" t="s">
        <v>15</v>
      </c>
      <c r="C18" s="4" t="str">
        <f t="shared" si="0"/>
        <v>陆*</v>
      </c>
      <c r="D18" s="4" t="s">
        <v>87</v>
      </c>
      <c r="E18" s="4" t="str">
        <f t="shared" si="1"/>
        <v>2023532***16</v>
      </c>
      <c r="F18" s="19" t="s">
        <v>88</v>
      </c>
      <c r="G18" s="4" t="s">
        <v>18</v>
      </c>
      <c r="H18" s="4" t="s">
        <v>89</v>
      </c>
      <c r="I18" s="4" t="s">
        <v>90</v>
      </c>
      <c r="J18" s="5">
        <v>38.343896000000001</v>
      </c>
      <c r="K18" s="5">
        <v>20</v>
      </c>
      <c r="L18" s="5">
        <v>19.68</v>
      </c>
      <c r="M18" s="5">
        <v>9.6999999999999993</v>
      </c>
      <c r="N18" s="5">
        <f t="shared" si="2"/>
        <v>87.723896000000011</v>
      </c>
      <c r="O18" s="4" t="s">
        <v>91</v>
      </c>
      <c r="P18" s="4" t="s">
        <v>47</v>
      </c>
    </row>
    <row r="19" spans="1:16" x14ac:dyDescent="0.25">
      <c r="A19" s="4">
        <v>17</v>
      </c>
      <c r="B19" s="4" t="s">
        <v>23</v>
      </c>
      <c r="C19" s="4" t="str">
        <f t="shared" si="0"/>
        <v>薛*林</v>
      </c>
      <c r="D19" s="4" t="s">
        <v>92</v>
      </c>
      <c r="E19" s="4" t="str">
        <f t="shared" si="1"/>
        <v>2021516***7</v>
      </c>
      <c r="F19" s="4">
        <v>20215164827</v>
      </c>
      <c r="G19" s="4" t="s">
        <v>18</v>
      </c>
      <c r="H19" s="4" t="s">
        <v>19</v>
      </c>
      <c r="I19" s="4" t="s">
        <v>93</v>
      </c>
      <c r="J19" s="5">
        <v>41.16</v>
      </c>
      <c r="K19" s="5">
        <v>20</v>
      </c>
      <c r="L19" s="5">
        <v>19.86</v>
      </c>
      <c r="M19" s="5">
        <v>9.98</v>
      </c>
      <c r="N19" s="5">
        <f t="shared" si="2"/>
        <v>91</v>
      </c>
      <c r="O19" s="4" t="s">
        <v>94</v>
      </c>
      <c r="P19" s="4" t="s">
        <v>95</v>
      </c>
    </row>
    <row r="20" spans="1:16" x14ac:dyDescent="0.25">
      <c r="A20" s="4">
        <v>18</v>
      </c>
      <c r="B20" s="4" t="s">
        <v>96</v>
      </c>
      <c r="C20" s="4" t="str">
        <f t="shared" si="0"/>
        <v>高*硕</v>
      </c>
      <c r="D20" s="4" t="s">
        <v>97</v>
      </c>
      <c r="E20" s="4" t="str">
        <f t="shared" si="1"/>
        <v>2023518***08</v>
      </c>
      <c r="F20" s="12" t="s">
        <v>98</v>
      </c>
      <c r="G20" s="4" t="s">
        <v>18</v>
      </c>
      <c r="H20" s="4" t="s">
        <v>99</v>
      </c>
      <c r="I20" s="4" t="s">
        <v>100</v>
      </c>
      <c r="J20" s="5">
        <v>41.16</v>
      </c>
      <c r="K20" s="5">
        <v>20</v>
      </c>
      <c r="L20" s="5">
        <v>19.86</v>
      </c>
      <c r="M20" s="5">
        <v>9.99</v>
      </c>
      <c r="N20" s="5">
        <f t="shared" si="2"/>
        <v>91.009999999999991</v>
      </c>
      <c r="O20" s="4" t="s">
        <v>101</v>
      </c>
      <c r="P20" s="4" t="s">
        <v>95</v>
      </c>
    </row>
    <row r="21" spans="1:16" x14ac:dyDescent="0.25">
      <c r="A21" s="4">
        <v>19</v>
      </c>
      <c r="B21" s="4" t="s">
        <v>81</v>
      </c>
      <c r="C21" s="4" t="str">
        <f t="shared" si="0"/>
        <v>刘*润</v>
      </c>
      <c r="D21" s="4" t="s">
        <v>102</v>
      </c>
      <c r="E21" s="4" t="str">
        <f t="shared" si="1"/>
        <v>2023528***04</v>
      </c>
      <c r="F21" s="12" t="s">
        <v>103</v>
      </c>
      <c r="G21" s="4" t="s">
        <v>67</v>
      </c>
      <c r="H21" s="4" t="s">
        <v>32</v>
      </c>
      <c r="I21" s="4" t="s">
        <v>104</v>
      </c>
      <c r="J21" s="5">
        <v>40.880000000000003</v>
      </c>
      <c r="K21" s="5">
        <v>20</v>
      </c>
      <c r="L21" s="5">
        <v>19.98</v>
      </c>
      <c r="M21" s="5">
        <v>10</v>
      </c>
      <c r="N21" s="5">
        <f t="shared" si="2"/>
        <v>90.86</v>
      </c>
      <c r="O21" s="4" t="s">
        <v>105</v>
      </c>
      <c r="P21" s="4" t="s">
        <v>95</v>
      </c>
    </row>
    <row r="22" spans="1:16" x14ac:dyDescent="0.25">
      <c r="A22" s="4">
        <v>20</v>
      </c>
      <c r="B22" s="4" t="s">
        <v>15</v>
      </c>
      <c r="C22" s="4" t="str">
        <f t="shared" si="0"/>
        <v>卢*佳</v>
      </c>
      <c r="D22" s="4" t="s">
        <v>106</v>
      </c>
      <c r="E22" s="4" t="str">
        <f t="shared" si="1"/>
        <v>2022518***2</v>
      </c>
      <c r="F22" s="12" t="s">
        <v>107</v>
      </c>
      <c r="G22" s="4" t="s">
        <v>108</v>
      </c>
      <c r="H22" s="4" t="s">
        <v>99</v>
      </c>
      <c r="I22" s="4" t="s">
        <v>109</v>
      </c>
      <c r="J22" s="5">
        <v>41.08</v>
      </c>
      <c r="K22" s="5">
        <v>20</v>
      </c>
      <c r="L22" s="5">
        <v>20</v>
      </c>
      <c r="M22" s="5">
        <v>10</v>
      </c>
      <c r="N22" s="5">
        <f t="shared" si="2"/>
        <v>91.08</v>
      </c>
      <c r="O22" s="4" t="s">
        <v>110</v>
      </c>
      <c r="P22" s="4" t="s">
        <v>95</v>
      </c>
    </row>
    <row r="23" spans="1:16" x14ac:dyDescent="0.25">
      <c r="A23" s="4">
        <v>21</v>
      </c>
      <c r="B23" s="4" t="s">
        <v>38</v>
      </c>
      <c r="C23" s="4" t="str">
        <f t="shared" si="0"/>
        <v>刘*如</v>
      </c>
      <c r="D23" s="4" t="s">
        <v>111</v>
      </c>
      <c r="E23" s="4" t="str">
        <f t="shared" si="1"/>
        <v>2023523***16</v>
      </c>
      <c r="F23" s="4" t="s">
        <v>112</v>
      </c>
      <c r="G23" s="4" t="s">
        <v>67</v>
      </c>
      <c r="H23" s="4" t="s">
        <v>113</v>
      </c>
      <c r="I23" s="4">
        <v>54</v>
      </c>
      <c r="J23" s="5">
        <v>41.64</v>
      </c>
      <c r="K23" s="5">
        <v>20</v>
      </c>
      <c r="L23" s="5">
        <v>19.98</v>
      </c>
      <c r="M23" s="5">
        <v>10</v>
      </c>
      <c r="N23" s="5">
        <v>91.62</v>
      </c>
      <c r="O23" s="4" t="s">
        <v>114</v>
      </c>
      <c r="P23" s="4" t="s">
        <v>22</v>
      </c>
    </row>
    <row r="24" spans="1:16" x14ac:dyDescent="0.25">
      <c r="A24" s="4">
        <v>22</v>
      </c>
      <c r="B24" s="13" t="s">
        <v>23</v>
      </c>
      <c r="C24" s="4" t="str">
        <f t="shared" si="0"/>
        <v>周*琪</v>
      </c>
      <c r="D24" s="13" t="s">
        <v>115</v>
      </c>
      <c r="E24" s="4" t="str">
        <f t="shared" si="1"/>
        <v>2023528***14</v>
      </c>
      <c r="F24" s="20" t="s">
        <v>116</v>
      </c>
      <c r="G24" s="13" t="s">
        <v>67</v>
      </c>
      <c r="H24" s="13" t="s">
        <v>19</v>
      </c>
      <c r="I24" s="13">
        <v>145</v>
      </c>
      <c r="J24" s="14">
        <v>42.19</v>
      </c>
      <c r="K24" s="14">
        <v>19.93</v>
      </c>
      <c r="L24" s="14">
        <v>20</v>
      </c>
      <c r="M24" s="14">
        <v>10</v>
      </c>
      <c r="N24" s="14">
        <f t="shared" ref="N24:N26" si="3">SUM(J24,K24,L24,M24)</f>
        <v>92.12</v>
      </c>
      <c r="O24" s="13" t="s">
        <v>117</v>
      </c>
      <c r="P24" s="13" t="s">
        <v>118</v>
      </c>
    </row>
    <row r="25" spans="1:16" x14ac:dyDescent="0.25">
      <c r="A25" s="4">
        <v>23</v>
      </c>
      <c r="B25" s="13" t="s">
        <v>23</v>
      </c>
      <c r="C25" s="4" t="str">
        <f t="shared" si="0"/>
        <v>张*婻</v>
      </c>
      <c r="D25" s="13" t="s">
        <v>119</v>
      </c>
      <c r="E25" s="4" t="str">
        <f t="shared" si="1"/>
        <v>2023511***08</v>
      </c>
      <c r="F25" s="13" t="s">
        <v>120</v>
      </c>
      <c r="G25" s="13" t="s">
        <v>18</v>
      </c>
      <c r="H25" s="13" t="s">
        <v>19</v>
      </c>
      <c r="I25" s="13">
        <v>9</v>
      </c>
      <c r="J25" s="14">
        <v>41.517178389999998</v>
      </c>
      <c r="K25" s="14">
        <v>18.48</v>
      </c>
      <c r="L25" s="14">
        <v>20</v>
      </c>
      <c r="M25" s="14">
        <v>9</v>
      </c>
      <c r="N25" s="14">
        <f t="shared" si="3"/>
        <v>88.997178390000002</v>
      </c>
      <c r="O25" s="13" t="s">
        <v>121</v>
      </c>
      <c r="P25" s="13" t="s">
        <v>118</v>
      </c>
    </row>
    <row r="26" spans="1:16" x14ac:dyDescent="0.25">
      <c r="A26" s="4">
        <v>24</v>
      </c>
      <c r="B26" s="13" t="s">
        <v>96</v>
      </c>
      <c r="C26" s="4" t="str">
        <f t="shared" si="0"/>
        <v>吉*妍</v>
      </c>
      <c r="D26" s="13" t="s">
        <v>122</v>
      </c>
      <c r="E26" s="4" t="str">
        <f t="shared" si="1"/>
        <v>2023518***15</v>
      </c>
      <c r="F26" s="15" t="s">
        <v>123</v>
      </c>
      <c r="G26" s="13" t="s">
        <v>18</v>
      </c>
      <c r="H26" s="13" t="s">
        <v>99</v>
      </c>
      <c r="I26" s="13">
        <v>36</v>
      </c>
      <c r="J26" s="14">
        <v>39.840000000000003</v>
      </c>
      <c r="K26" s="14">
        <v>19.05</v>
      </c>
      <c r="L26" s="14">
        <v>20</v>
      </c>
      <c r="M26" s="14">
        <v>10</v>
      </c>
      <c r="N26" s="14">
        <f t="shared" si="3"/>
        <v>88.89</v>
      </c>
      <c r="O26" s="16" t="s">
        <v>124</v>
      </c>
      <c r="P26" s="13" t="s">
        <v>118</v>
      </c>
    </row>
    <row r="27" spans="1:16" x14ac:dyDescent="0.25">
      <c r="A27" s="4">
        <v>25</v>
      </c>
      <c r="B27" s="4" t="s">
        <v>38</v>
      </c>
      <c r="C27" s="4" t="str">
        <f t="shared" si="0"/>
        <v>蔡*怡</v>
      </c>
      <c r="D27" s="4" t="s">
        <v>125</v>
      </c>
      <c r="E27" s="4" t="str">
        <f t="shared" si="1"/>
        <v>2022523***2</v>
      </c>
      <c r="F27" s="4">
        <v>20225238502</v>
      </c>
      <c r="G27" s="4" t="s">
        <v>18</v>
      </c>
      <c r="H27" s="4" t="s">
        <v>19</v>
      </c>
      <c r="I27" s="4">
        <v>133</v>
      </c>
      <c r="J27" s="5">
        <v>44.29</v>
      </c>
      <c r="K27" s="5">
        <v>19.8</v>
      </c>
      <c r="L27" s="5">
        <v>19.95</v>
      </c>
      <c r="M27" s="5">
        <v>10</v>
      </c>
      <c r="N27" s="5">
        <f t="shared" ref="N27:N29" si="4">SUM(J27:M27)</f>
        <v>94.04</v>
      </c>
      <c r="O27" s="4" t="s">
        <v>126</v>
      </c>
      <c r="P27" s="4" t="s">
        <v>127</v>
      </c>
    </row>
    <row r="28" spans="1:16" x14ac:dyDescent="0.25">
      <c r="A28" s="4">
        <v>26</v>
      </c>
      <c r="B28" s="4" t="s">
        <v>23</v>
      </c>
      <c r="C28" s="4" t="str">
        <f t="shared" si="0"/>
        <v>耿*凯</v>
      </c>
      <c r="D28" s="4" t="s">
        <v>128</v>
      </c>
      <c r="E28" s="4" t="str">
        <f t="shared" si="1"/>
        <v>2023518***31</v>
      </c>
      <c r="F28" s="19" t="s">
        <v>129</v>
      </c>
      <c r="G28" s="4" t="s">
        <v>67</v>
      </c>
      <c r="H28" s="4" t="s">
        <v>19</v>
      </c>
      <c r="I28" s="4">
        <v>146</v>
      </c>
      <c r="J28" s="5">
        <v>42.45</v>
      </c>
      <c r="K28" s="5">
        <v>19.600000000000001</v>
      </c>
      <c r="L28" s="5">
        <v>19.96</v>
      </c>
      <c r="M28" s="5">
        <v>10</v>
      </c>
      <c r="N28" s="5">
        <f t="shared" si="4"/>
        <v>92.01</v>
      </c>
      <c r="O28" s="4" t="s">
        <v>130</v>
      </c>
      <c r="P28" s="4" t="s">
        <v>127</v>
      </c>
    </row>
    <row r="29" spans="1:16" x14ac:dyDescent="0.25">
      <c r="A29" s="4">
        <v>27</v>
      </c>
      <c r="B29" s="4" t="s">
        <v>38</v>
      </c>
      <c r="C29" s="4" t="str">
        <f t="shared" si="0"/>
        <v>苏*</v>
      </c>
      <c r="D29" s="4" t="s">
        <v>131</v>
      </c>
      <c r="E29" s="4" t="str">
        <f t="shared" si="1"/>
        <v>2023523***12</v>
      </c>
      <c r="F29" s="19" t="s">
        <v>132</v>
      </c>
      <c r="G29" s="4" t="s">
        <v>67</v>
      </c>
      <c r="H29" s="4" t="s">
        <v>113</v>
      </c>
      <c r="I29" s="4">
        <v>56</v>
      </c>
      <c r="J29" s="5">
        <v>42.48</v>
      </c>
      <c r="K29" s="5">
        <v>19.2</v>
      </c>
      <c r="L29" s="5">
        <v>19.84</v>
      </c>
      <c r="M29" s="5">
        <v>10</v>
      </c>
      <c r="N29" s="5">
        <f t="shared" si="4"/>
        <v>91.52</v>
      </c>
      <c r="O29" s="4" t="s">
        <v>133</v>
      </c>
      <c r="P29" s="4" t="s">
        <v>127</v>
      </c>
    </row>
    <row r="30" spans="1:16" x14ac:dyDescent="0.25">
      <c r="A30" s="4">
        <v>28</v>
      </c>
      <c r="B30" s="4" t="s">
        <v>38</v>
      </c>
      <c r="C30" s="4" t="str">
        <f t="shared" si="0"/>
        <v>姬*涵</v>
      </c>
      <c r="D30" s="4" t="s">
        <v>134</v>
      </c>
      <c r="E30" s="4" t="str">
        <f t="shared" si="1"/>
        <v>2022524***3</v>
      </c>
      <c r="F30" s="4" t="s">
        <v>135</v>
      </c>
      <c r="G30" s="4" t="s">
        <v>18</v>
      </c>
      <c r="H30" s="4" t="s">
        <v>19</v>
      </c>
      <c r="I30" s="4">
        <v>137</v>
      </c>
      <c r="J30" s="5">
        <v>40.39</v>
      </c>
      <c r="K30" s="5">
        <v>18</v>
      </c>
      <c r="L30" s="5">
        <v>19</v>
      </c>
      <c r="M30" s="5">
        <v>10</v>
      </c>
      <c r="N30" s="5">
        <v>63.884999999999998</v>
      </c>
      <c r="O30" s="4" t="s">
        <v>136</v>
      </c>
      <c r="P30" s="4" t="s">
        <v>137</v>
      </c>
    </row>
    <row r="31" spans="1:16" x14ac:dyDescent="0.25">
      <c r="A31" s="4">
        <v>29</v>
      </c>
      <c r="B31" s="4" t="s">
        <v>81</v>
      </c>
      <c r="C31" s="4" t="str">
        <f t="shared" si="0"/>
        <v>张*涵</v>
      </c>
      <c r="D31" s="4" t="s">
        <v>138</v>
      </c>
      <c r="E31" s="4" t="str">
        <f t="shared" si="1"/>
        <v>2023544***04</v>
      </c>
      <c r="F31" s="19" t="s">
        <v>139</v>
      </c>
      <c r="G31" s="4" t="s">
        <v>67</v>
      </c>
      <c r="H31" s="4" t="s">
        <v>32</v>
      </c>
      <c r="I31" s="4">
        <v>26</v>
      </c>
      <c r="J31" s="5">
        <v>40.770000000000003</v>
      </c>
      <c r="K31" s="5">
        <v>17</v>
      </c>
      <c r="L31" s="5">
        <v>18</v>
      </c>
      <c r="M31" s="5">
        <v>9</v>
      </c>
      <c r="N31" s="5">
        <v>62.765000000000001</v>
      </c>
      <c r="O31" s="4" t="s">
        <v>140</v>
      </c>
      <c r="P31" s="4" t="s">
        <v>137</v>
      </c>
    </row>
    <row r="32" spans="1:16" x14ac:dyDescent="0.25">
      <c r="A32" s="4">
        <v>30</v>
      </c>
      <c r="B32" s="4" t="s">
        <v>48</v>
      </c>
      <c r="C32" s="4" t="str">
        <f t="shared" si="0"/>
        <v>彭*怡</v>
      </c>
      <c r="D32" s="4" t="s">
        <v>141</v>
      </c>
      <c r="E32" s="4" t="str">
        <f t="shared" si="1"/>
        <v>2021545***8</v>
      </c>
      <c r="F32" s="4">
        <v>20215458028</v>
      </c>
      <c r="G32" s="4" t="s">
        <v>108</v>
      </c>
      <c r="H32" s="4" t="s">
        <v>113</v>
      </c>
      <c r="I32" s="4">
        <v>44</v>
      </c>
      <c r="J32" s="5">
        <v>39.97</v>
      </c>
      <c r="K32" s="5">
        <v>19</v>
      </c>
      <c r="L32" s="5">
        <v>19</v>
      </c>
      <c r="M32" s="5">
        <v>10</v>
      </c>
      <c r="N32" s="5">
        <v>63.97</v>
      </c>
      <c r="O32" s="4" t="s">
        <v>142</v>
      </c>
      <c r="P32" s="4" t="s">
        <v>137</v>
      </c>
    </row>
    <row r="33" spans="1:16" x14ac:dyDescent="0.25">
      <c r="A33" s="4">
        <v>31</v>
      </c>
      <c r="B33" s="4" t="s">
        <v>15</v>
      </c>
      <c r="C33" s="4" t="str">
        <f t="shared" si="0"/>
        <v>王*彤</v>
      </c>
      <c r="D33" s="4" t="s">
        <v>143</v>
      </c>
      <c r="E33" s="4" t="str">
        <f t="shared" si="1"/>
        <v>2022518***7</v>
      </c>
      <c r="F33" s="4">
        <v>20225183317</v>
      </c>
      <c r="G33" s="4" t="s">
        <v>108</v>
      </c>
      <c r="H33" s="4" t="s">
        <v>99</v>
      </c>
      <c r="I33" s="4">
        <v>33</v>
      </c>
      <c r="J33" s="5">
        <v>48.13</v>
      </c>
      <c r="K33" s="5">
        <v>18.940000000000001</v>
      </c>
      <c r="L33" s="5">
        <v>19.96</v>
      </c>
      <c r="M33" s="5">
        <v>10</v>
      </c>
      <c r="N33" s="5">
        <f>SUM(J33:M33)</f>
        <v>97.03</v>
      </c>
      <c r="O33" s="4" t="s">
        <v>144</v>
      </c>
      <c r="P33" s="4" t="s">
        <v>145</v>
      </c>
    </row>
    <row r="34" spans="1:16" x14ac:dyDescent="0.25">
      <c r="A34" s="4">
        <v>32</v>
      </c>
      <c r="B34" s="4" t="s">
        <v>81</v>
      </c>
      <c r="C34" s="4" t="str">
        <f t="shared" si="0"/>
        <v>马*</v>
      </c>
      <c r="D34" s="4" t="s">
        <v>146</v>
      </c>
      <c r="E34" s="4" t="str">
        <f t="shared" si="1"/>
        <v>2022532***6</v>
      </c>
      <c r="F34" s="4" t="s">
        <v>147</v>
      </c>
      <c r="G34" s="4" t="s">
        <v>108</v>
      </c>
      <c r="H34" s="4" t="s">
        <v>89</v>
      </c>
      <c r="I34" s="4">
        <v>111</v>
      </c>
      <c r="J34" s="5">
        <v>46.67</v>
      </c>
      <c r="K34" s="5">
        <v>16.89</v>
      </c>
      <c r="L34" s="5">
        <v>19.420000000000002</v>
      </c>
      <c r="M34" s="5">
        <v>10</v>
      </c>
      <c r="N34" s="5">
        <f>SUM(J34:M34)</f>
        <v>92.98</v>
      </c>
      <c r="O34" s="4" t="s">
        <v>148</v>
      </c>
      <c r="P34" s="4" t="s">
        <v>145</v>
      </c>
    </row>
    <row r="35" spans="1:16" x14ac:dyDescent="0.25">
      <c r="A35" s="4">
        <v>33</v>
      </c>
      <c r="B35" s="4" t="s">
        <v>48</v>
      </c>
      <c r="C35" s="4" t="str">
        <f t="shared" si="0"/>
        <v>冀*宇</v>
      </c>
      <c r="D35" s="4" t="s">
        <v>149</v>
      </c>
      <c r="E35" s="4" t="str">
        <f t="shared" si="1"/>
        <v>2023516***08</v>
      </c>
      <c r="F35" s="4" t="s">
        <v>150</v>
      </c>
      <c r="G35" s="4" t="s">
        <v>18</v>
      </c>
      <c r="H35" s="4" t="s">
        <v>113</v>
      </c>
      <c r="I35" s="4" t="s">
        <v>151</v>
      </c>
      <c r="J35" s="5">
        <v>40.880000000000003</v>
      </c>
      <c r="K35" s="5">
        <v>20</v>
      </c>
      <c r="L35" s="5">
        <v>20</v>
      </c>
      <c r="M35" s="5">
        <v>10</v>
      </c>
      <c r="N35" s="5">
        <v>90.88</v>
      </c>
      <c r="O35" s="4" t="s">
        <v>152</v>
      </c>
      <c r="P35" s="4" t="s">
        <v>153</v>
      </c>
    </row>
    <row r="36" spans="1:16" x14ac:dyDescent="0.25">
      <c r="A36" s="4">
        <v>34</v>
      </c>
      <c r="B36" s="4" t="s">
        <v>38</v>
      </c>
      <c r="C36" s="4" t="str">
        <f t="shared" si="0"/>
        <v>杨*涵</v>
      </c>
      <c r="D36" s="4" t="s">
        <v>154</v>
      </c>
      <c r="E36" s="4" t="str">
        <f t="shared" si="1"/>
        <v>2022516***7</v>
      </c>
      <c r="F36" s="4" t="s">
        <v>155</v>
      </c>
      <c r="G36" s="4" t="s">
        <v>108</v>
      </c>
      <c r="H36" s="4" t="s">
        <v>113</v>
      </c>
      <c r="I36" s="4" t="s">
        <v>79</v>
      </c>
      <c r="J36" s="5">
        <v>39.31</v>
      </c>
      <c r="K36" s="5">
        <v>20</v>
      </c>
      <c r="L36" s="5">
        <v>20</v>
      </c>
      <c r="M36" s="5">
        <v>10</v>
      </c>
      <c r="N36" s="5">
        <v>89.31</v>
      </c>
      <c r="O36" s="4" t="s">
        <v>156</v>
      </c>
      <c r="P36" s="4" t="s">
        <v>153</v>
      </c>
    </row>
    <row r="37" spans="1:16" x14ac:dyDescent="0.25">
      <c r="A37" s="4">
        <v>35</v>
      </c>
      <c r="B37" s="4" t="s">
        <v>48</v>
      </c>
      <c r="C37" s="4" t="str">
        <f t="shared" si="0"/>
        <v>黄*棋</v>
      </c>
      <c r="D37" s="4" t="s">
        <v>157</v>
      </c>
      <c r="E37" s="4" t="str">
        <f t="shared" si="1"/>
        <v>2023516***20</v>
      </c>
      <c r="F37" s="4" t="s">
        <v>158</v>
      </c>
      <c r="G37" s="4" t="s">
        <v>18</v>
      </c>
      <c r="H37" s="4" t="s">
        <v>113</v>
      </c>
      <c r="I37" s="4" t="s">
        <v>151</v>
      </c>
      <c r="J37" s="5" t="s">
        <v>159</v>
      </c>
      <c r="K37" s="5">
        <v>20</v>
      </c>
      <c r="L37" s="5">
        <v>20</v>
      </c>
      <c r="M37" s="5">
        <v>10</v>
      </c>
      <c r="N37" s="5" t="s">
        <v>160</v>
      </c>
      <c r="O37" s="4" t="s">
        <v>161</v>
      </c>
      <c r="P37" s="4" t="s">
        <v>153</v>
      </c>
    </row>
    <row r="38" spans="1:16" x14ac:dyDescent="0.25">
      <c r="A38" s="4">
        <v>36</v>
      </c>
      <c r="B38" s="4" t="s">
        <v>38</v>
      </c>
      <c r="C38" s="4" t="str">
        <f t="shared" si="0"/>
        <v>杜*燕</v>
      </c>
      <c r="D38" s="4" t="s">
        <v>162</v>
      </c>
      <c r="E38" s="4" t="str">
        <f t="shared" si="1"/>
        <v>2023516***07</v>
      </c>
      <c r="F38" s="12" t="s">
        <v>163</v>
      </c>
      <c r="G38" s="4" t="s">
        <v>18</v>
      </c>
      <c r="H38" s="4" t="s">
        <v>113</v>
      </c>
      <c r="I38" s="4">
        <v>51</v>
      </c>
      <c r="J38" s="5">
        <v>40.82</v>
      </c>
      <c r="K38" s="5">
        <v>20</v>
      </c>
      <c r="L38" s="5">
        <v>19.239999999999998</v>
      </c>
      <c r="M38" s="5">
        <v>10</v>
      </c>
      <c r="N38" s="5">
        <v>90.06</v>
      </c>
      <c r="O38" s="4" t="s">
        <v>164</v>
      </c>
      <c r="P38" s="4" t="s">
        <v>165</v>
      </c>
    </row>
    <row r="39" spans="1:16" x14ac:dyDescent="0.25">
      <c r="A39" s="4">
        <v>37</v>
      </c>
      <c r="B39" s="4" t="s">
        <v>15</v>
      </c>
      <c r="C39" s="4" t="str">
        <f t="shared" si="0"/>
        <v>赵*</v>
      </c>
      <c r="D39" s="4" t="s">
        <v>166</v>
      </c>
      <c r="E39" s="4" t="str">
        <f t="shared" si="1"/>
        <v>2023543***20</v>
      </c>
      <c r="F39" s="19" t="s">
        <v>167</v>
      </c>
      <c r="G39" s="4" t="s">
        <v>18</v>
      </c>
      <c r="H39" s="4" t="s">
        <v>168</v>
      </c>
      <c r="I39" s="4">
        <v>76</v>
      </c>
      <c r="J39" s="5">
        <v>42.6</v>
      </c>
      <c r="K39" s="5">
        <v>20</v>
      </c>
      <c r="L39" s="5">
        <v>19.940000000000001</v>
      </c>
      <c r="M39" s="5">
        <v>10</v>
      </c>
      <c r="N39" s="5">
        <v>92.54</v>
      </c>
      <c r="O39" s="4" t="s">
        <v>169</v>
      </c>
      <c r="P39" s="4" t="s">
        <v>170</v>
      </c>
    </row>
    <row r="40" spans="1:16" x14ac:dyDescent="0.25">
      <c r="A40" s="4">
        <v>38</v>
      </c>
      <c r="B40" s="4" t="s">
        <v>23</v>
      </c>
      <c r="C40" s="4" t="str">
        <f t="shared" si="0"/>
        <v>郎*颜</v>
      </c>
      <c r="D40" s="4" t="s">
        <v>171</v>
      </c>
      <c r="E40" s="4" t="str">
        <f t="shared" si="1"/>
        <v>2023513***14</v>
      </c>
      <c r="F40" s="19" t="s">
        <v>172</v>
      </c>
      <c r="G40" s="4" t="s">
        <v>67</v>
      </c>
      <c r="H40" s="4" t="s">
        <v>19</v>
      </c>
      <c r="I40" s="4">
        <v>147</v>
      </c>
      <c r="J40" s="5">
        <v>42.05</v>
      </c>
      <c r="K40" s="5">
        <v>20</v>
      </c>
      <c r="L40" s="5">
        <v>19.899999999999999</v>
      </c>
      <c r="M40" s="5">
        <v>10</v>
      </c>
      <c r="N40" s="5">
        <v>91.95</v>
      </c>
      <c r="O40" s="4" t="s">
        <v>173</v>
      </c>
      <c r="P40" s="4" t="s">
        <v>170</v>
      </c>
    </row>
    <row r="41" spans="1:16" x14ac:dyDescent="0.25">
      <c r="A41" s="4">
        <v>39</v>
      </c>
      <c r="B41" s="4" t="s">
        <v>96</v>
      </c>
      <c r="C41" s="4" t="str">
        <f t="shared" si="0"/>
        <v>丁*</v>
      </c>
      <c r="D41" s="4" t="s">
        <v>174</v>
      </c>
      <c r="E41" s="4" t="str">
        <f t="shared" si="1"/>
        <v>2023518***01</v>
      </c>
      <c r="F41" s="19" t="s">
        <v>175</v>
      </c>
      <c r="G41" s="4" t="s">
        <v>18</v>
      </c>
      <c r="H41" s="4" t="s">
        <v>99</v>
      </c>
      <c r="I41" s="4">
        <v>40</v>
      </c>
      <c r="J41" s="5">
        <v>39.31</v>
      </c>
      <c r="K41" s="5">
        <v>20</v>
      </c>
      <c r="L41" s="5">
        <v>19.920000000000002</v>
      </c>
      <c r="M41" s="5">
        <v>10</v>
      </c>
      <c r="N41" s="5">
        <v>89.23</v>
      </c>
      <c r="O41" s="4" t="s">
        <v>176</v>
      </c>
      <c r="P41" s="4" t="s">
        <v>170</v>
      </c>
    </row>
    <row r="42" spans="1:16" x14ac:dyDescent="0.25">
      <c r="A42" s="4">
        <v>40</v>
      </c>
      <c r="B42" s="13" t="s">
        <v>23</v>
      </c>
      <c r="C42" s="4" t="str">
        <f t="shared" si="0"/>
        <v>高*露</v>
      </c>
      <c r="D42" s="13" t="s">
        <v>177</v>
      </c>
      <c r="E42" s="4" t="str">
        <f t="shared" si="1"/>
        <v>2023541***19</v>
      </c>
      <c r="F42" s="13" t="s">
        <v>178</v>
      </c>
      <c r="G42" s="13" t="s">
        <v>18</v>
      </c>
      <c r="H42" s="13" t="s">
        <v>26</v>
      </c>
      <c r="I42" s="13">
        <v>111</v>
      </c>
      <c r="J42" s="14">
        <v>40.1</v>
      </c>
      <c r="K42" s="14">
        <v>19.899999999999999</v>
      </c>
      <c r="L42" s="14">
        <v>19.96</v>
      </c>
      <c r="M42" s="14">
        <v>10</v>
      </c>
      <c r="N42" s="14">
        <f>SUM(J42:M42)</f>
        <v>89.960000000000008</v>
      </c>
      <c r="O42" s="13" t="s">
        <v>179</v>
      </c>
      <c r="P42" s="4" t="s">
        <v>180</v>
      </c>
    </row>
    <row r="43" spans="1:16" x14ac:dyDescent="0.25">
      <c r="A43" s="4">
        <v>41</v>
      </c>
      <c r="B43" s="4" t="s">
        <v>15</v>
      </c>
      <c r="C43" s="4" t="str">
        <f t="shared" si="0"/>
        <v>李*欣</v>
      </c>
      <c r="D43" s="4" t="s">
        <v>181</v>
      </c>
      <c r="E43" s="4" t="str">
        <f t="shared" si="1"/>
        <v>2023547***11</v>
      </c>
      <c r="F43" s="12" t="s">
        <v>182</v>
      </c>
      <c r="G43" s="4" t="s">
        <v>18</v>
      </c>
      <c r="H43" s="4" t="s">
        <v>183</v>
      </c>
      <c r="I43" s="4">
        <v>80</v>
      </c>
      <c r="J43" s="5">
        <v>41.52</v>
      </c>
      <c r="K43" s="5">
        <v>19.899999999999999</v>
      </c>
      <c r="L43" s="5">
        <v>19.96</v>
      </c>
      <c r="M43" s="5">
        <v>10</v>
      </c>
      <c r="N43" s="5">
        <v>91.38</v>
      </c>
      <c r="O43" s="17">
        <v>0.24637681159420299</v>
      </c>
      <c r="P43" s="4" t="s">
        <v>180</v>
      </c>
    </row>
    <row r="44" spans="1:16" x14ac:dyDescent="0.25">
      <c r="A44" s="4">
        <v>42</v>
      </c>
      <c r="B44" s="4" t="s">
        <v>48</v>
      </c>
      <c r="C44" s="4" t="str">
        <f t="shared" si="0"/>
        <v>李*莹</v>
      </c>
      <c r="D44" s="4" t="s">
        <v>184</v>
      </c>
      <c r="E44" s="4" t="str">
        <f t="shared" si="1"/>
        <v>2023516***03</v>
      </c>
      <c r="F44" s="12" t="s">
        <v>185</v>
      </c>
      <c r="G44" s="4" t="s">
        <v>18</v>
      </c>
      <c r="H44" s="4" t="s">
        <v>113</v>
      </c>
      <c r="I44" s="4">
        <v>43</v>
      </c>
      <c r="J44" s="5">
        <v>40.24</v>
      </c>
      <c r="K44" s="5">
        <v>19.899999999999999</v>
      </c>
      <c r="L44" s="5">
        <v>19.95</v>
      </c>
      <c r="M44" s="5">
        <v>10</v>
      </c>
      <c r="N44" s="5">
        <v>90.09</v>
      </c>
      <c r="O44" s="18" t="s">
        <v>186</v>
      </c>
      <c r="P44" s="4" t="s">
        <v>180</v>
      </c>
    </row>
    <row r="45" spans="1:16" x14ac:dyDescent="0.25">
      <c r="A45" s="4">
        <v>43</v>
      </c>
      <c r="B45" s="4" t="s">
        <v>38</v>
      </c>
      <c r="C45" s="4" t="str">
        <f t="shared" si="0"/>
        <v>徐*</v>
      </c>
      <c r="D45" s="4" t="s">
        <v>187</v>
      </c>
      <c r="E45" s="4" t="str">
        <f t="shared" si="1"/>
        <v>2023524***11</v>
      </c>
      <c r="F45" s="19" t="s">
        <v>188</v>
      </c>
      <c r="G45" s="4" t="s">
        <v>18</v>
      </c>
      <c r="H45" s="4" t="s">
        <v>41</v>
      </c>
      <c r="I45" s="4">
        <v>83</v>
      </c>
      <c r="J45" s="5">
        <v>41.06</v>
      </c>
      <c r="K45" s="5">
        <v>20</v>
      </c>
      <c r="L45" s="5">
        <v>19.64</v>
      </c>
      <c r="M45" s="5">
        <v>10</v>
      </c>
      <c r="N45" s="5">
        <v>90.7</v>
      </c>
      <c r="O45" s="4" t="s">
        <v>189</v>
      </c>
      <c r="P45" s="4" t="s">
        <v>190</v>
      </c>
    </row>
    <row r="46" spans="1:16" x14ac:dyDescent="0.25">
      <c r="A46" s="4">
        <v>44</v>
      </c>
      <c r="B46" s="4" t="s">
        <v>38</v>
      </c>
      <c r="C46" s="4" t="str">
        <f t="shared" si="0"/>
        <v>毛*天</v>
      </c>
      <c r="D46" s="4" t="s">
        <v>191</v>
      </c>
      <c r="E46" s="4" t="str">
        <f t="shared" si="1"/>
        <v>2022543***3</v>
      </c>
      <c r="F46" s="4">
        <v>20225436833</v>
      </c>
      <c r="G46" s="4" t="s">
        <v>18</v>
      </c>
      <c r="H46" s="4" t="s">
        <v>19</v>
      </c>
      <c r="I46" s="4">
        <v>139</v>
      </c>
      <c r="J46" s="5">
        <v>40.909999999999997</v>
      </c>
      <c r="K46" s="5">
        <v>20</v>
      </c>
      <c r="L46" s="5">
        <v>19.2</v>
      </c>
      <c r="M46" s="5">
        <v>10</v>
      </c>
      <c r="N46" s="5">
        <v>90.11</v>
      </c>
      <c r="O46" s="4" t="s">
        <v>192</v>
      </c>
      <c r="P46" s="4" t="s">
        <v>193</v>
      </c>
    </row>
    <row r="47" spans="1:16" x14ac:dyDescent="0.25">
      <c r="A47" s="4">
        <v>45</v>
      </c>
      <c r="B47" s="4" t="s">
        <v>15</v>
      </c>
      <c r="C47" s="4" t="str">
        <f t="shared" si="0"/>
        <v>薛*</v>
      </c>
      <c r="D47" s="4" t="s">
        <v>194</v>
      </c>
      <c r="E47" s="4" t="str">
        <f t="shared" si="1"/>
        <v>2022519***1</v>
      </c>
      <c r="F47" s="4" t="s">
        <v>195</v>
      </c>
      <c r="G47" s="4" t="s">
        <v>18</v>
      </c>
      <c r="H47" s="4" t="s">
        <v>19</v>
      </c>
      <c r="I47" s="4">
        <v>5</v>
      </c>
      <c r="J47" s="5">
        <v>41.69</v>
      </c>
      <c r="K47" s="5">
        <v>19.64</v>
      </c>
      <c r="L47" s="5">
        <v>19.96</v>
      </c>
      <c r="M47" s="5">
        <v>10</v>
      </c>
      <c r="N47" s="5">
        <f t="shared" ref="N47:N51" si="5">SUM(J47:M47)</f>
        <v>91.289999999999992</v>
      </c>
      <c r="O47" s="4" t="s">
        <v>21</v>
      </c>
      <c r="P47" s="4" t="s">
        <v>196</v>
      </c>
    </row>
    <row r="48" spans="1:16" x14ac:dyDescent="0.25">
      <c r="A48" s="4">
        <v>46</v>
      </c>
      <c r="B48" s="4" t="s">
        <v>23</v>
      </c>
      <c r="C48" s="4" t="str">
        <f t="shared" si="0"/>
        <v>徐*雪</v>
      </c>
      <c r="D48" s="4" t="s">
        <v>197</v>
      </c>
      <c r="E48" s="4" t="str">
        <f t="shared" si="1"/>
        <v>2022532***6</v>
      </c>
      <c r="F48" s="4">
        <v>20225321016</v>
      </c>
      <c r="G48" s="4" t="s">
        <v>18</v>
      </c>
      <c r="H48" s="4" t="s">
        <v>19</v>
      </c>
      <c r="I48" s="4">
        <v>12</v>
      </c>
      <c r="J48" s="5">
        <v>42.51</v>
      </c>
      <c r="K48" s="5">
        <v>20</v>
      </c>
      <c r="L48" s="5">
        <v>18.62</v>
      </c>
      <c r="M48" s="5">
        <v>10</v>
      </c>
      <c r="N48" s="5">
        <v>91.13</v>
      </c>
      <c r="O48" s="4" t="s">
        <v>198</v>
      </c>
      <c r="P48" s="4" t="s">
        <v>199</v>
      </c>
    </row>
    <row r="49" spans="1:16" x14ac:dyDescent="0.25">
      <c r="A49" s="4">
        <v>47</v>
      </c>
      <c r="B49" s="4" t="s">
        <v>96</v>
      </c>
      <c r="C49" s="4" t="str">
        <f t="shared" si="0"/>
        <v>王*</v>
      </c>
      <c r="D49" s="4" t="s">
        <v>200</v>
      </c>
      <c r="E49" s="4" t="str">
        <f t="shared" si="1"/>
        <v>2023518***02</v>
      </c>
      <c r="F49" s="4" t="s">
        <v>201</v>
      </c>
      <c r="G49" s="4" t="s">
        <v>18</v>
      </c>
      <c r="H49" s="4" t="s">
        <v>99</v>
      </c>
      <c r="I49" s="4">
        <v>37</v>
      </c>
      <c r="J49" s="5">
        <v>39.54</v>
      </c>
      <c r="K49" s="5">
        <v>20</v>
      </c>
      <c r="L49" s="5">
        <v>19.920000000000002</v>
      </c>
      <c r="M49" s="5">
        <v>10</v>
      </c>
      <c r="N49" s="5">
        <v>89.46</v>
      </c>
      <c r="O49" s="4" t="s">
        <v>202</v>
      </c>
      <c r="P49" s="4" t="s">
        <v>203</v>
      </c>
    </row>
    <row r="50" spans="1:16" x14ac:dyDescent="0.25">
      <c r="A50" s="4">
        <v>48</v>
      </c>
      <c r="B50" s="4" t="s">
        <v>38</v>
      </c>
      <c r="C50" s="4" t="str">
        <f t="shared" si="0"/>
        <v>王*莹</v>
      </c>
      <c r="D50" s="4" t="s">
        <v>204</v>
      </c>
      <c r="E50" s="4" t="str">
        <f t="shared" si="1"/>
        <v>2022516***7</v>
      </c>
      <c r="F50" s="4" t="s">
        <v>205</v>
      </c>
      <c r="G50" s="4" t="s">
        <v>108</v>
      </c>
      <c r="H50" s="4" t="s">
        <v>113</v>
      </c>
      <c r="I50" s="4">
        <v>51</v>
      </c>
      <c r="J50" s="5">
        <v>39.18</v>
      </c>
      <c r="K50" s="5">
        <v>19.8</v>
      </c>
      <c r="L50" s="5">
        <v>18.36</v>
      </c>
      <c r="M50" s="5">
        <v>10</v>
      </c>
      <c r="N50" s="5">
        <f t="shared" si="5"/>
        <v>87.34</v>
      </c>
      <c r="O50" s="4" t="s">
        <v>206</v>
      </c>
      <c r="P50" s="4" t="s">
        <v>207</v>
      </c>
    </row>
    <row r="51" spans="1:16" x14ac:dyDescent="0.25">
      <c r="A51" s="4">
        <v>49</v>
      </c>
      <c r="B51" s="4" t="s">
        <v>38</v>
      </c>
      <c r="C51" s="4" t="str">
        <f t="shared" si="0"/>
        <v>张*玉</v>
      </c>
      <c r="D51" s="4" t="s">
        <v>208</v>
      </c>
      <c r="E51" s="4" t="str">
        <f t="shared" si="1"/>
        <v>2022528***9</v>
      </c>
      <c r="F51" s="4">
        <v>20225280809</v>
      </c>
      <c r="G51" s="4" t="s">
        <v>18</v>
      </c>
      <c r="H51" s="4" t="s">
        <v>19</v>
      </c>
      <c r="I51" s="4">
        <v>140</v>
      </c>
      <c r="J51" s="5">
        <v>44.61</v>
      </c>
      <c r="K51" s="5">
        <v>20</v>
      </c>
      <c r="L51" s="5">
        <v>19.579999999999998</v>
      </c>
      <c r="M51" s="5">
        <v>10</v>
      </c>
      <c r="N51" s="5">
        <f t="shared" si="5"/>
        <v>94.19</v>
      </c>
      <c r="O51" s="4" t="s">
        <v>209</v>
      </c>
      <c r="P51" s="4" t="s">
        <v>210</v>
      </c>
    </row>
    <row r="52" spans="1:16" x14ac:dyDescent="0.25">
      <c r="A52" s="4">
        <v>50</v>
      </c>
      <c r="B52" s="4" t="s">
        <v>38</v>
      </c>
      <c r="C52" s="4" t="str">
        <f t="shared" si="0"/>
        <v>臧*智</v>
      </c>
      <c r="D52" s="4" t="s">
        <v>211</v>
      </c>
      <c r="E52" s="4" t="str">
        <f t="shared" si="1"/>
        <v>2023516***02</v>
      </c>
      <c r="F52" s="4" t="s">
        <v>212</v>
      </c>
      <c r="G52" s="4" t="s">
        <v>18</v>
      </c>
      <c r="H52" s="4" t="s">
        <v>113</v>
      </c>
      <c r="I52" s="4">
        <v>51</v>
      </c>
      <c r="J52" s="5">
        <v>40.479999999999997</v>
      </c>
      <c r="K52" s="5">
        <v>20</v>
      </c>
      <c r="L52" s="5">
        <v>19.86</v>
      </c>
      <c r="M52" s="5">
        <v>10</v>
      </c>
      <c r="N52" s="5">
        <v>90.34</v>
      </c>
      <c r="O52" s="4" t="s">
        <v>213</v>
      </c>
      <c r="P52" s="4" t="s">
        <v>214</v>
      </c>
    </row>
    <row r="53" spans="1:16" x14ac:dyDescent="0.25">
      <c r="A53" s="4">
        <v>51</v>
      </c>
      <c r="B53" s="4" t="s">
        <v>96</v>
      </c>
      <c r="C53" s="4" t="str">
        <f t="shared" si="0"/>
        <v>闫*婷</v>
      </c>
      <c r="D53" s="4" t="s">
        <v>215</v>
      </c>
      <c r="E53" s="4" t="str">
        <f t="shared" si="1"/>
        <v>2023518***11</v>
      </c>
      <c r="F53" s="12" t="s">
        <v>216</v>
      </c>
      <c r="G53" s="4" t="s">
        <v>18</v>
      </c>
      <c r="H53" s="4" t="s">
        <v>99</v>
      </c>
      <c r="I53" s="4">
        <v>40</v>
      </c>
      <c r="J53" s="5">
        <v>42.91</v>
      </c>
      <c r="K53" s="5">
        <v>20</v>
      </c>
      <c r="L53" s="5">
        <v>17.899999999999999</v>
      </c>
      <c r="M53" s="5">
        <v>10</v>
      </c>
      <c r="N53" s="5">
        <f t="shared" ref="N53:N58" si="6">SUM(J53:M53)</f>
        <v>90.81</v>
      </c>
      <c r="O53" s="17">
        <v>1.8518518518519E-2</v>
      </c>
      <c r="P53" s="4" t="s">
        <v>217</v>
      </c>
    </row>
    <row r="54" spans="1:16" x14ac:dyDescent="0.25">
      <c r="A54" s="4">
        <v>52</v>
      </c>
      <c r="B54" s="4" t="s">
        <v>23</v>
      </c>
      <c r="C54" s="4" t="str">
        <f t="shared" si="0"/>
        <v>胡*文</v>
      </c>
      <c r="D54" s="4" t="s">
        <v>218</v>
      </c>
      <c r="E54" s="4" t="str">
        <f t="shared" si="1"/>
        <v>2023511***10</v>
      </c>
      <c r="F54" s="19" t="s">
        <v>219</v>
      </c>
      <c r="G54" s="4" t="s">
        <v>18</v>
      </c>
      <c r="H54" s="4" t="s">
        <v>19</v>
      </c>
      <c r="I54" s="4">
        <v>16</v>
      </c>
      <c r="J54" s="5">
        <v>40.369999999999997</v>
      </c>
      <c r="K54" s="5">
        <v>20</v>
      </c>
      <c r="L54" s="5">
        <v>20</v>
      </c>
      <c r="M54" s="5">
        <v>10</v>
      </c>
      <c r="N54" s="5">
        <f t="shared" si="6"/>
        <v>90.37</v>
      </c>
      <c r="O54" s="4" t="s">
        <v>220</v>
      </c>
      <c r="P54" s="4" t="s">
        <v>221</v>
      </c>
    </row>
    <row r="55" spans="1:16" x14ac:dyDescent="0.25">
      <c r="A55" s="4">
        <v>53</v>
      </c>
      <c r="B55" s="4" t="s">
        <v>29</v>
      </c>
      <c r="C55" s="4" t="str">
        <f t="shared" si="0"/>
        <v>邱*琪</v>
      </c>
      <c r="D55" s="4" t="s">
        <v>222</v>
      </c>
      <c r="E55" s="4" t="str">
        <f t="shared" si="1"/>
        <v>2023545***03</v>
      </c>
      <c r="F55" s="19" t="s">
        <v>223</v>
      </c>
      <c r="G55" s="4" t="s">
        <v>18</v>
      </c>
      <c r="H55" s="4" t="s">
        <v>224</v>
      </c>
      <c r="I55" s="4">
        <v>96</v>
      </c>
      <c r="J55" s="5">
        <v>38.450000000000003</v>
      </c>
      <c r="K55" s="5">
        <v>19.670000000000002</v>
      </c>
      <c r="L55" s="5">
        <v>16.690000000000001</v>
      </c>
      <c r="M55" s="5">
        <v>10</v>
      </c>
      <c r="N55" s="5">
        <v>84.81</v>
      </c>
      <c r="O55" s="4" t="s">
        <v>225</v>
      </c>
      <c r="P55" s="4" t="s">
        <v>226</v>
      </c>
    </row>
    <row r="56" spans="1:16" x14ac:dyDescent="0.25">
      <c r="A56" s="4">
        <v>54</v>
      </c>
      <c r="B56" s="4" t="s">
        <v>15</v>
      </c>
      <c r="C56" s="4" t="str">
        <f t="shared" si="0"/>
        <v>马*冰</v>
      </c>
      <c r="D56" s="4" t="s">
        <v>227</v>
      </c>
      <c r="E56" s="4" t="str">
        <f t="shared" si="1"/>
        <v>2023511***17</v>
      </c>
      <c r="F56" s="19" t="s">
        <v>228</v>
      </c>
      <c r="G56" s="4" t="s">
        <v>18</v>
      </c>
      <c r="H56" s="4" t="s">
        <v>19</v>
      </c>
      <c r="I56" s="4">
        <v>7</v>
      </c>
      <c r="J56" s="5">
        <v>39.770000000000003</v>
      </c>
      <c r="K56" s="5">
        <v>20</v>
      </c>
      <c r="L56" s="5">
        <v>19.8</v>
      </c>
      <c r="M56" s="5">
        <v>10</v>
      </c>
      <c r="N56" s="5">
        <v>89.57</v>
      </c>
      <c r="O56" s="4" t="s">
        <v>229</v>
      </c>
      <c r="P56" s="4" t="s">
        <v>22</v>
      </c>
    </row>
    <row r="57" spans="1:16" x14ac:dyDescent="0.25">
      <c r="A57" s="4">
        <v>55</v>
      </c>
      <c r="B57" s="4" t="s">
        <v>38</v>
      </c>
      <c r="C57" s="4" t="str">
        <f t="shared" si="0"/>
        <v>闫*丹</v>
      </c>
      <c r="D57" s="4" t="s">
        <v>230</v>
      </c>
      <c r="E57" s="4" t="str">
        <f t="shared" si="1"/>
        <v>2022526***9</v>
      </c>
      <c r="F57" s="4">
        <v>20225269109</v>
      </c>
      <c r="G57" s="4" t="s">
        <v>18</v>
      </c>
      <c r="H57" s="4" t="s">
        <v>113</v>
      </c>
      <c r="I57" s="4">
        <v>51</v>
      </c>
      <c r="J57" s="5">
        <v>40.44</v>
      </c>
      <c r="K57" s="5">
        <v>19.850000000000001</v>
      </c>
      <c r="L57" s="5">
        <v>17.48</v>
      </c>
      <c r="M57" s="5">
        <v>10</v>
      </c>
      <c r="N57" s="5">
        <f t="shared" si="6"/>
        <v>87.77</v>
      </c>
      <c r="O57" s="4" t="s">
        <v>231</v>
      </c>
      <c r="P57" s="4" t="s">
        <v>232</v>
      </c>
    </row>
    <row r="58" spans="1:16" x14ac:dyDescent="0.25">
      <c r="A58" s="4">
        <v>56</v>
      </c>
      <c r="B58" s="4" t="s">
        <v>48</v>
      </c>
      <c r="C58" s="4" t="str">
        <f t="shared" si="0"/>
        <v>陈*悦</v>
      </c>
      <c r="D58" s="4" t="s">
        <v>233</v>
      </c>
      <c r="E58" s="4" t="str">
        <f t="shared" si="1"/>
        <v>2023516***11</v>
      </c>
      <c r="F58" s="19" t="s">
        <v>234</v>
      </c>
      <c r="G58" s="4" t="s">
        <v>18</v>
      </c>
      <c r="H58" s="4" t="s">
        <v>113</v>
      </c>
      <c r="I58" s="4">
        <v>42</v>
      </c>
      <c r="J58" s="5">
        <v>39.450000000000003</v>
      </c>
      <c r="K58" s="5">
        <v>19.87</v>
      </c>
      <c r="L58" s="5">
        <v>19.96</v>
      </c>
      <c r="M58" s="5">
        <v>10</v>
      </c>
      <c r="N58" s="5">
        <f t="shared" si="6"/>
        <v>89.28</v>
      </c>
      <c r="O58" s="4" t="s">
        <v>235</v>
      </c>
      <c r="P58" s="4" t="s">
        <v>236</v>
      </c>
    </row>
    <row r="59" spans="1:16" x14ac:dyDescent="0.25">
      <c r="A59" s="4">
        <v>57</v>
      </c>
      <c r="B59" s="4" t="s">
        <v>23</v>
      </c>
      <c r="C59" s="4" t="str">
        <f t="shared" si="0"/>
        <v>庞*晗</v>
      </c>
      <c r="D59" s="4" t="s">
        <v>237</v>
      </c>
      <c r="E59" s="4" t="str">
        <f t="shared" si="1"/>
        <v>2023519***16</v>
      </c>
      <c r="F59" s="4" t="s">
        <v>238</v>
      </c>
      <c r="G59" s="4" t="s">
        <v>67</v>
      </c>
      <c r="H59" s="4" t="s">
        <v>19</v>
      </c>
      <c r="I59" s="4">
        <v>143</v>
      </c>
      <c r="J59" s="5">
        <v>44.7883</v>
      </c>
      <c r="K59" s="5">
        <v>20</v>
      </c>
      <c r="L59" s="5">
        <v>17.78</v>
      </c>
      <c r="M59" s="5">
        <v>10</v>
      </c>
      <c r="N59" s="5">
        <v>92.57</v>
      </c>
      <c r="O59" s="4" t="s">
        <v>239</v>
      </c>
      <c r="P59" s="4" t="s">
        <v>240</v>
      </c>
    </row>
    <row r="60" spans="1:16" x14ac:dyDescent="0.25">
      <c r="A60" s="4">
        <v>58</v>
      </c>
      <c r="B60" s="4" t="s">
        <v>23</v>
      </c>
      <c r="C60" s="4" t="str">
        <f t="shared" si="0"/>
        <v>原*</v>
      </c>
      <c r="D60" s="4" t="s">
        <v>241</v>
      </c>
      <c r="E60" s="4" t="str">
        <f t="shared" si="1"/>
        <v>2023519***07</v>
      </c>
      <c r="F60" s="19" t="s">
        <v>242</v>
      </c>
      <c r="G60" s="4" t="s">
        <v>67</v>
      </c>
      <c r="H60" s="4" t="s">
        <v>19</v>
      </c>
      <c r="I60" s="4">
        <v>141</v>
      </c>
      <c r="J60" s="5">
        <v>41.37</v>
      </c>
      <c r="K60" s="5">
        <v>18</v>
      </c>
      <c r="L60" s="5">
        <v>19</v>
      </c>
      <c r="M60" s="5">
        <v>10</v>
      </c>
      <c r="N60" s="5">
        <v>88.37</v>
      </c>
      <c r="O60" s="4" t="s">
        <v>243</v>
      </c>
      <c r="P60" s="4" t="s">
        <v>244</v>
      </c>
    </row>
    <row r="61" spans="1:16" x14ac:dyDescent="0.25">
      <c r="A61" s="4">
        <v>59</v>
      </c>
      <c r="B61" s="4" t="s">
        <v>38</v>
      </c>
      <c r="C61" s="4" t="str">
        <f t="shared" si="0"/>
        <v>秦*博</v>
      </c>
      <c r="D61" s="4" t="s">
        <v>245</v>
      </c>
      <c r="E61" s="4" t="str">
        <f t="shared" si="1"/>
        <v>2022517***1</v>
      </c>
      <c r="F61" s="4">
        <v>20225172701</v>
      </c>
      <c r="G61" s="4" t="s">
        <v>18</v>
      </c>
      <c r="H61" s="4" t="s">
        <v>19</v>
      </c>
      <c r="I61" s="4">
        <v>138</v>
      </c>
      <c r="J61" s="5">
        <v>41.37</v>
      </c>
      <c r="K61" s="5">
        <v>19.850000000000001</v>
      </c>
      <c r="L61" s="5">
        <v>19.68</v>
      </c>
      <c r="M61" s="5">
        <v>10</v>
      </c>
      <c r="N61" s="5">
        <v>90.9</v>
      </c>
      <c r="O61" s="4" t="s">
        <v>64</v>
      </c>
      <c r="P61" s="4" t="s">
        <v>246</v>
      </c>
    </row>
    <row r="62" spans="1:16" x14ac:dyDescent="0.25">
      <c r="A62" s="4">
        <v>60</v>
      </c>
      <c r="B62" s="4" t="s">
        <v>15</v>
      </c>
      <c r="C62" s="4" t="str">
        <f t="shared" si="0"/>
        <v>刘*阳</v>
      </c>
      <c r="D62" s="4" t="s">
        <v>247</v>
      </c>
      <c r="E62" s="4" t="str">
        <f t="shared" si="1"/>
        <v>2022544***5</v>
      </c>
      <c r="F62" s="4">
        <v>20225440115</v>
      </c>
      <c r="G62" s="4" t="s">
        <v>18</v>
      </c>
      <c r="H62" s="4" t="s">
        <v>19</v>
      </c>
      <c r="I62" s="4">
        <v>8</v>
      </c>
      <c r="J62" s="5">
        <v>39.39</v>
      </c>
      <c r="K62" s="5">
        <v>20</v>
      </c>
      <c r="L62" s="5">
        <v>18.309999999999999</v>
      </c>
      <c r="M62" s="5">
        <v>10</v>
      </c>
      <c r="N62" s="5">
        <v>87.7</v>
      </c>
      <c r="O62" s="4" t="s">
        <v>248</v>
      </c>
      <c r="P62" s="4" t="s">
        <v>249</v>
      </c>
    </row>
    <row r="63" spans="1:16" x14ac:dyDescent="0.25">
      <c r="A63" s="4">
        <v>61</v>
      </c>
      <c r="B63" s="4" t="s">
        <v>15</v>
      </c>
      <c r="C63" s="4" t="str">
        <f t="shared" si="0"/>
        <v>赵*媛</v>
      </c>
      <c r="D63" s="4" t="s">
        <v>250</v>
      </c>
      <c r="E63" s="4" t="str">
        <f t="shared" si="1"/>
        <v>2022550***3</v>
      </c>
      <c r="F63" s="4" t="s">
        <v>251</v>
      </c>
      <c r="G63" s="4" t="s">
        <v>108</v>
      </c>
      <c r="H63" s="4" t="s">
        <v>252</v>
      </c>
      <c r="I63" s="4">
        <v>116</v>
      </c>
      <c r="J63" s="5">
        <v>38.164999999999999</v>
      </c>
      <c r="K63" s="5">
        <v>20</v>
      </c>
      <c r="L63" s="5">
        <v>16.78</v>
      </c>
      <c r="M63" s="5">
        <v>10</v>
      </c>
      <c r="N63" s="5">
        <f>SUM(J63:M63)</f>
        <v>84.944999999999993</v>
      </c>
      <c r="O63" s="4" t="s">
        <v>253</v>
      </c>
      <c r="P63" s="4" t="s">
        <v>254</v>
      </c>
    </row>
    <row r="64" spans="1:16" x14ac:dyDescent="0.25">
      <c r="A64" s="4">
        <v>62</v>
      </c>
      <c r="B64" s="4" t="s">
        <v>23</v>
      </c>
      <c r="C64" s="4" t="str">
        <f t="shared" si="0"/>
        <v>邢*源</v>
      </c>
      <c r="D64" s="4" t="s">
        <v>255</v>
      </c>
      <c r="E64" s="4" t="str">
        <f t="shared" si="1"/>
        <v>2023519***24</v>
      </c>
      <c r="F64" s="19" t="s">
        <v>256</v>
      </c>
      <c r="G64" s="4" t="s">
        <v>18</v>
      </c>
      <c r="H64" s="4" t="s">
        <v>59</v>
      </c>
      <c r="I64" s="4">
        <v>59</v>
      </c>
      <c r="J64" s="5">
        <v>41.28</v>
      </c>
      <c r="K64" s="5">
        <v>20</v>
      </c>
      <c r="L64" s="5">
        <v>18.920000000000002</v>
      </c>
      <c r="M64" s="5">
        <v>10</v>
      </c>
      <c r="N64" s="5">
        <v>90.2</v>
      </c>
      <c r="O64" s="4" t="s">
        <v>257</v>
      </c>
      <c r="P64" s="4" t="s">
        <v>258</v>
      </c>
    </row>
    <row r="65" spans="1:16" x14ac:dyDescent="0.25">
      <c r="A65" s="4">
        <v>63</v>
      </c>
      <c r="B65" s="4" t="s">
        <v>15</v>
      </c>
      <c r="C65" s="4" t="str">
        <f t="shared" si="0"/>
        <v>刘*冉</v>
      </c>
      <c r="D65" s="4" t="s">
        <v>259</v>
      </c>
      <c r="E65" s="4" t="str">
        <f t="shared" si="1"/>
        <v>2022550***6</v>
      </c>
      <c r="F65" s="4" t="s">
        <v>260</v>
      </c>
      <c r="G65" s="4" t="s">
        <v>18</v>
      </c>
      <c r="H65" s="4" t="s">
        <v>19</v>
      </c>
      <c r="I65" s="4">
        <v>2</v>
      </c>
      <c r="J65" s="5">
        <v>41.99</v>
      </c>
      <c r="K65" s="5">
        <v>18.739999999999998</v>
      </c>
      <c r="L65" s="5">
        <v>19.88</v>
      </c>
      <c r="M65" s="5">
        <v>10</v>
      </c>
      <c r="N65" s="5">
        <v>90.61</v>
      </c>
      <c r="O65" s="4" t="s">
        <v>261</v>
      </c>
      <c r="P65" s="4" t="s">
        <v>196</v>
      </c>
    </row>
    <row r="66" spans="1:16" x14ac:dyDescent="0.25">
      <c r="A66" s="4">
        <v>64</v>
      </c>
      <c r="B66" s="4" t="s">
        <v>29</v>
      </c>
      <c r="C66" s="4" t="str">
        <f t="shared" si="0"/>
        <v>姜*阳</v>
      </c>
      <c r="D66" s="4" t="s">
        <v>262</v>
      </c>
      <c r="E66" s="4" t="str">
        <f t="shared" si="1"/>
        <v>2023549***17</v>
      </c>
      <c r="F66" s="19" t="s">
        <v>263</v>
      </c>
      <c r="G66" s="4" t="s">
        <v>18</v>
      </c>
      <c r="H66" s="4" t="s">
        <v>32</v>
      </c>
      <c r="I66" s="4">
        <v>20</v>
      </c>
      <c r="J66" s="5">
        <v>41.17</v>
      </c>
      <c r="K66" s="5">
        <v>19.309999999999999</v>
      </c>
      <c r="L66" s="5">
        <v>19.95</v>
      </c>
      <c r="M66" s="5">
        <v>10</v>
      </c>
      <c r="N66" s="5">
        <v>90.43</v>
      </c>
      <c r="O66" s="4" t="s">
        <v>264</v>
      </c>
      <c r="P66" s="4" t="s">
        <v>265</v>
      </c>
    </row>
    <row r="67" spans="1:16" x14ac:dyDescent="0.25">
      <c r="A67" s="4">
        <v>65</v>
      </c>
      <c r="B67" s="4" t="s">
        <v>23</v>
      </c>
      <c r="C67" s="4" t="str">
        <f t="shared" si="0"/>
        <v>马*驭</v>
      </c>
      <c r="D67" s="4" t="s">
        <v>266</v>
      </c>
      <c r="E67" s="4" t="str">
        <f t="shared" si="1"/>
        <v>2023511***02</v>
      </c>
      <c r="F67" s="19" t="s">
        <v>267</v>
      </c>
      <c r="G67" s="4" t="s">
        <v>18</v>
      </c>
      <c r="H67" s="4" t="s">
        <v>19</v>
      </c>
      <c r="I67" s="4">
        <v>16</v>
      </c>
      <c r="J67" s="5">
        <v>40.96</v>
      </c>
      <c r="K67" s="5">
        <v>20</v>
      </c>
      <c r="L67" s="5">
        <v>17.399999999999999</v>
      </c>
      <c r="M67" s="5">
        <v>10</v>
      </c>
      <c r="N67" s="5">
        <v>88.36</v>
      </c>
      <c r="O67" s="4" t="s">
        <v>268</v>
      </c>
      <c r="P67" s="4" t="s">
        <v>269</v>
      </c>
    </row>
  </sheetData>
  <autoFilter ref="A2:P67" xr:uid="{00000000-0009-0000-0000-000000000000}"/>
  <mergeCells count="1">
    <mergeCell ref="A1:P1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OPD2401</dc:creator>
  <cp:lastModifiedBy>颖 冯</cp:lastModifiedBy>
  <dcterms:created xsi:type="dcterms:W3CDTF">2025-10-22T07:21:00Z</dcterms:created>
  <dcterms:modified xsi:type="dcterms:W3CDTF">2025-12-02T10:04:30Z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b5bbf326d39b47fbbcdf2246a3c4875d_23</vt:lpwstr>
  </property>
  <property fmtid="{D5CDD505-2E9C-101B-9397-08002B2CF9AE}" pid="3" name="KSOProductBuildVer">
    <vt:lpwstr>2052-12.1.0.23542</vt:lpwstr>
  </property>
</Properties>
</file>